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team.dms.mas.gov.sg/sites/EPG_MR/2025 Apr/Statistical Appendix/"/>
    </mc:Choice>
  </mc:AlternateContent>
  <xr:revisionPtr revIDLastSave="0" documentId="13_ncr:1_{A1FB8F4A-3B4C-4C2E-97FC-F5476273DE2B}" xr6:coauthVersionLast="47" xr6:coauthVersionMax="47" xr10:uidLastSave="{00000000-0000-0000-0000-000000000000}"/>
  <bookViews>
    <workbookView xWindow="-113" yWindow="-113" windowWidth="24267" windowHeight="13148" tabRatio="68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72" r:id="rId13"/>
    <sheet name="Table 12" sheetId="754" r:id="rId14"/>
    <sheet name="Table 13" sheetId="755" r:id="rId15"/>
    <sheet name="Table 14" sheetId="684" r:id="rId16"/>
    <sheet name="Table 15" sheetId="769" r:id="rId17"/>
    <sheet name="Table 15-old" sheetId="767" state="hidden" r:id="rId18"/>
    <sheet name="ngdp" sheetId="768" state="hidden" r:id="rId19"/>
    <sheet name="note" sheetId="766" state="hidden" r:id="rId20"/>
  </sheets>
  <definedNames>
    <definedName name="_xlnm.Print_Area" localSheetId="1">'Content Page'!$A$1:$C$37</definedName>
    <definedName name="_xlnm.Print_Area" localSheetId="2">'Table 1'!$A$1:$L$36</definedName>
    <definedName name="_xlnm.Print_Area" localSheetId="11">'Table 10'!$A$1:$L$16</definedName>
    <definedName name="_xlnm.Print_Area" localSheetId="12">'Table 11'!$A$1:$N$12</definedName>
    <definedName name="_xlnm.Print_Area" localSheetId="13">'Table 12'!$A$1:$M$16</definedName>
    <definedName name="_xlnm.Print_Area" localSheetId="14">'Table 13'!$A$1:$L$10</definedName>
    <definedName name="_xlnm.Print_Area" localSheetId="15">'Table 14'!$A$1:$M$17</definedName>
    <definedName name="_xlnm.Print_Area" localSheetId="16">'Table 15'!$A$1:$E$29</definedName>
    <definedName name="_xlnm.Print_Area" localSheetId="17">'Table 15-old'!$A$1:$E$35</definedName>
    <definedName name="_xlnm.Print_Area" localSheetId="3">'Table 2'!$A$1:$K$16</definedName>
    <definedName name="_xlnm.Print_Area" localSheetId="4">'Table 3'!$A$1:$K$30</definedName>
    <definedName name="_xlnm.Print_Area" localSheetId="5">'Table 4'!$A$1:$K$22</definedName>
    <definedName name="_xlnm.Print_Area" localSheetId="6">'Table 5'!$A$1:$L$24</definedName>
    <definedName name="_xlnm.Print_Area" localSheetId="7">'Table 6'!$A$1:$L$20</definedName>
    <definedName name="_xlnm.Print_Area" localSheetId="8">'Table 7'!$A$1:$L$20</definedName>
    <definedName name="_xlnm.Print_Area" localSheetId="9">'Table 8'!$A$1:$K$26</definedName>
    <definedName name="_xlnm.Print_Area" localSheetId="10">'Table 9'!$A$1:$K$16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768" l="1"/>
  <c r="M38" i="767" s="1"/>
  <c r="G6" i="768"/>
  <c r="AG7" i="768" l="1"/>
  <c r="AH7" i="768"/>
  <c r="AI7" i="768"/>
  <c r="AJ7" i="768"/>
  <c r="F6" i="768"/>
  <c r="G8" i="768"/>
  <c r="AF7" i="768"/>
  <c r="AE7" i="768"/>
  <c r="AD7" i="768"/>
  <c r="AC7" i="768"/>
  <c r="AB7" i="768"/>
  <c r="AA7" i="768"/>
  <c r="Z7" i="768"/>
  <c r="Y7" i="768"/>
  <c r="E6" i="768"/>
  <c r="E7" i="768" s="1"/>
  <c r="D6" i="768"/>
  <c r="D7" i="768" s="1"/>
  <c r="C6" i="768"/>
  <c r="C7" i="768" s="1"/>
  <c r="F7" i="768" l="1"/>
  <c r="J38" i="767" s="1"/>
  <c r="H7" i="768"/>
  <c r="L38" i="767" s="1"/>
  <c r="G7" i="768"/>
  <c r="K38" i="767" s="1"/>
  <c r="M7" i="767"/>
  <c r="M9" i="767"/>
  <c r="M10" i="767"/>
  <c r="M11" i="767"/>
  <c r="M13" i="767"/>
  <c r="M14" i="767"/>
  <c r="M15" i="767"/>
  <c r="M16" i="767"/>
  <c r="M17" i="767"/>
  <c r="M18" i="767"/>
  <c r="M19" i="767"/>
  <c r="M6" i="767"/>
  <c r="J7" i="767"/>
  <c r="K7" i="767"/>
  <c r="L7" i="767"/>
  <c r="J9" i="767"/>
  <c r="K9" i="767"/>
  <c r="L9" i="767"/>
  <c r="J10" i="767"/>
  <c r="K10" i="767"/>
  <c r="L10" i="767"/>
  <c r="J11" i="767"/>
  <c r="K11" i="767"/>
  <c r="L11" i="767"/>
  <c r="J13" i="767"/>
  <c r="K13" i="767"/>
  <c r="L13" i="767"/>
  <c r="J14" i="767"/>
  <c r="K14" i="767"/>
  <c r="L14" i="767"/>
  <c r="J15" i="767"/>
  <c r="K15" i="767"/>
  <c r="L15" i="767"/>
  <c r="J16" i="767"/>
  <c r="K16" i="767"/>
  <c r="L16" i="767"/>
  <c r="J17" i="767"/>
  <c r="K17" i="767"/>
  <c r="L17" i="767"/>
  <c r="J18" i="767"/>
  <c r="K18" i="767"/>
  <c r="L18" i="767"/>
  <c r="J19" i="767"/>
  <c r="K19" i="767"/>
  <c r="L19" i="767"/>
  <c r="K6" i="767"/>
  <c r="L6" i="767"/>
  <c r="J6" i="767"/>
  <c r="K4" i="767"/>
  <c r="L4" i="767"/>
  <c r="M4" i="767"/>
  <c r="J4" i="767"/>
  <c r="M69" i="767"/>
  <c r="M12" i="767" s="1"/>
  <c r="L69" i="767"/>
  <c r="K69" i="767"/>
  <c r="J69" i="767"/>
  <c r="M65" i="767"/>
  <c r="M8" i="767" s="1"/>
  <c r="L65" i="767"/>
  <c r="K65" i="767"/>
  <c r="J65" i="767"/>
  <c r="I65" i="767"/>
  <c r="M48" i="767"/>
  <c r="L48" i="767"/>
  <c r="L12" i="767" s="1"/>
  <c r="K48" i="767"/>
  <c r="K12" i="767" s="1"/>
  <c r="J48" i="767"/>
  <c r="J12" i="767" s="1"/>
  <c r="L44" i="767"/>
  <c r="L8" i="767" s="1"/>
  <c r="K44" i="767"/>
  <c r="K8" i="767" s="1"/>
  <c r="J44" i="767"/>
  <c r="J8" i="767" s="1"/>
  <c r="I44" i="767"/>
  <c r="C6" i="767" l="1"/>
  <c r="K21" i="767"/>
  <c r="C21" i="767" s="1"/>
  <c r="C17" i="767"/>
  <c r="K32" i="767"/>
  <c r="C32" i="767" s="1"/>
  <c r="J31" i="767"/>
  <c r="B31" i="767" s="1"/>
  <c r="B16" i="767"/>
  <c r="D14" i="767"/>
  <c r="L29" i="767"/>
  <c r="D29" i="767" s="1"/>
  <c r="C13" i="767"/>
  <c r="K28" i="767"/>
  <c r="C28" i="767" s="1"/>
  <c r="J26" i="767"/>
  <c r="B26" i="767" s="1"/>
  <c r="B11" i="767"/>
  <c r="D9" i="767"/>
  <c r="L24" i="767"/>
  <c r="D24" i="767" s="1"/>
  <c r="K22" i="767"/>
  <c r="C22" i="767" s="1"/>
  <c r="C7" i="767"/>
  <c r="M33" i="767"/>
  <c r="E33" i="767" s="1"/>
  <c r="E18" i="767"/>
  <c r="E9" i="767"/>
  <c r="M24" i="767"/>
  <c r="E24" i="767" s="1"/>
  <c r="J27" i="767"/>
  <c r="B27" i="767" s="1"/>
  <c r="B12" i="767"/>
  <c r="E8" i="767"/>
  <c r="M23" i="767"/>
  <c r="E23" i="767" s="1"/>
  <c r="E12" i="767"/>
  <c r="M27" i="767"/>
  <c r="E27" i="767" s="1"/>
  <c r="D19" i="767"/>
  <c r="L34" i="767"/>
  <c r="D34" i="767" s="1"/>
  <c r="K33" i="767"/>
  <c r="C33" i="767" s="1"/>
  <c r="C18" i="767"/>
  <c r="B17" i="767"/>
  <c r="J32" i="767"/>
  <c r="B32" i="767" s="1"/>
  <c r="D15" i="767"/>
  <c r="L30" i="767"/>
  <c r="D30" i="767" s="1"/>
  <c r="K29" i="767"/>
  <c r="C29" i="767" s="1"/>
  <c r="C14" i="767"/>
  <c r="B13" i="767"/>
  <c r="J28" i="767"/>
  <c r="B28" i="767" s="1"/>
  <c r="D10" i="767"/>
  <c r="L25" i="767"/>
  <c r="D25" i="767" s="1"/>
  <c r="C9" i="767"/>
  <c r="K24" i="767"/>
  <c r="C24" i="767" s="1"/>
  <c r="J22" i="767"/>
  <c r="B22" i="767" s="1"/>
  <c r="B7" i="767"/>
  <c r="E17" i="767"/>
  <c r="M32" i="767"/>
  <c r="E32" i="767" s="1"/>
  <c r="E13" i="767"/>
  <c r="M28" i="767"/>
  <c r="E28" i="767" s="1"/>
  <c r="E7" i="767"/>
  <c r="M22" i="767"/>
  <c r="E22" i="767" s="1"/>
  <c r="D8" i="767"/>
  <c r="L23" i="767"/>
  <c r="D23" i="767" s="1"/>
  <c r="M29" i="767"/>
  <c r="E29" i="767" s="1"/>
  <c r="E14" i="767"/>
  <c r="J23" i="767"/>
  <c r="B23" i="767" s="1"/>
  <c r="B8" i="767"/>
  <c r="K27" i="767"/>
  <c r="C27" i="767" s="1"/>
  <c r="C12" i="767"/>
  <c r="B6" i="767"/>
  <c r="J21" i="767"/>
  <c r="B21" i="767" s="1"/>
  <c r="K34" i="767"/>
  <c r="C34" i="767" s="1"/>
  <c r="C19" i="767"/>
  <c r="B18" i="767"/>
  <c r="J33" i="767"/>
  <c r="B33" i="767" s="1"/>
  <c r="D16" i="767"/>
  <c r="L31" i="767"/>
  <c r="D31" i="767" s="1"/>
  <c r="K30" i="767"/>
  <c r="C30" i="767" s="1"/>
  <c r="C15" i="767"/>
  <c r="B14" i="767"/>
  <c r="J29" i="767"/>
  <c r="B29" i="767" s="1"/>
  <c r="D11" i="767"/>
  <c r="L26" i="767"/>
  <c r="D26" i="767" s="1"/>
  <c r="K25" i="767"/>
  <c r="C25" i="767" s="1"/>
  <c r="C10" i="767"/>
  <c r="B9" i="767"/>
  <c r="J24" i="767"/>
  <c r="B24" i="767" s="1"/>
  <c r="E6" i="767"/>
  <c r="M21" i="767"/>
  <c r="E21" i="767" s="1"/>
  <c r="E16" i="767"/>
  <c r="M31" i="767"/>
  <c r="E31" i="767" s="1"/>
  <c r="E11" i="767"/>
  <c r="M26" i="767"/>
  <c r="E26" i="767" s="1"/>
  <c r="D18" i="767"/>
  <c r="L33" i="767"/>
  <c r="D33" i="767" s="1"/>
  <c r="K23" i="767"/>
  <c r="C23" i="767" s="1"/>
  <c r="C8" i="767"/>
  <c r="D12" i="767"/>
  <c r="L27" i="767"/>
  <c r="D27" i="767" s="1"/>
  <c r="D6" i="767"/>
  <c r="L21" i="767"/>
  <c r="D21" i="767" s="1"/>
  <c r="J34" i="767"/>
  <c r="B34" i="767" s="1"/>
  <c r="B19" i="767"/>
  <c r="D17" i="767"/>
  <c r="L32" i="767"/>
  <c r="D32" i="767" s="1"/>
  <c r="K31" i="767"/>
  <c r="C31" i="767" s="1"/>
  <c r="C16" i="767"/>
  <c r="J30" i="767"/>
  <c r="B30" i="767" s="1"/>
  <c r="B15" i="767"/>
  <c r="D13" i="767"/>
  <c r="L28" i="767"/>
  <c r="D28" i="767" s="1"/>
  <c r="K26" i="767"/>
  <c r="C26" i="767" s="1"/>
  <c r="C11" i="767"/>
  <c r="B10" i="767"/>
  <c r="J25" i="767"/>
  <c r="B25" i="767" s="1"/>
  <c r="D7" i="767"/>
  <c r="L22" i="767"/>
  <c r="D22" i="767" s="1"/>
  <c r="E19" i="767"/>
  <c r="M34" i="767"/>
  <c r="E34" i="767" s="1"/>
  <c r="E15" i="767"/>
  <c r="M30" i="767"/>
  <c r="E30" i="767" s="1"/>
  <c r="M25" i="767"/>
  <c r="E25" i="767" s="1"/>
  <c r="E10" i="767"/>
</calcChain>
</file>

<file path=xl/sharedStrings.xml><?xml version="1.0" encoding="utf-8"?>
<sst xmlns="http://schemas.openxmlformats.org/spreadsheetml/2006/main" count="3383" uniqueCount="998">
  <si>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</si>
  <si>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</si>
  <si>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</si>
  <si>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</si>
  <si>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</si>
  <si>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</si>
  <si>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</si>
  <si>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</si>
  <si>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</si>
  <si>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</si>
  <si>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</si>
  <si>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</si>
  <si>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</si>
  <si>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</si>
  <si>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</si>
  <si>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</si>
  <si>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</si>
  <si>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</si>
  <si>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</si>
  <si>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</si>
  <si>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</si>
  <si>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</si>
  <si>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</si>
  <si>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</si>
  <si>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</si>
  <si>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</si>
  <si>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</si>
  <si>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</si>
  <si>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</si>
  <si>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</si>
  <si>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</si>
  <si>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</si>
  <si>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</si>
  <si>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</si>
  <si>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</si>
  <si>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</si>
  <si>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</si>
  <si>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</si>
  <si>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</si>
  <si>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</si>
  <si>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</si>
  <si>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</si>
  <si>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</si>
  <si>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</si>
  <si>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</si>
  <si>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</si>
  <si>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</si>
  <si>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</si>
  <si>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</si>
  <si>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</si>
  <si>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</si>
  <si>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</si>
  <si>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</si>
  <si>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</si>
  <si>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</si>
  <si>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</si>
  <si>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</si>
  <si>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</si>
  <si>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</si>
  <si>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</si>
  <si>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</si>
  <si>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</si>
  <si>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</si>
  <si>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</si>
  <si>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</si>
  <si>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</si>
  <si>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</si>
  <si>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</si>
  <si>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</si>
  <si>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</si>
  <si>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</si>
  <si>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</si>
  <si>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</si>
  <si>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</si>
  <si>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</si>
  <si>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</si>
  <si>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</si>
  <si>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</si>
  <si>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</si>
  <si>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</si>
  <si>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</si>
  <si>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</si>
  <si>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</si>
  <si>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</si>
  <si>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</si>
  <si>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</si>
  <si>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</si>
  <si>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</si>
  <si>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</si>
  <si>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</si>
  <si>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</si>
  <si>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</si>
  <si>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</si>
  <si>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</si>
  <si>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</si>
  <si>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</si>
  <si>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</si>
  <si>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</si>
  <si>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</si>
  <si>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</si>
  <si>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</si>
  <si>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</si>
  <si>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</si>
  <si>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</si>
  <si>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</si>
  <si>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</si>
  <si>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</si>
  <si>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</si>
  <si>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</si>
  <si>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</si>
  <si>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</si>
  <si>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</si>
  <si>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</si>
  <si>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</si>
  <si>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</si>
  <si>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</si>
  <si>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</si>
  <si>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</si>
  <si>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</si>
  <si>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</si>
  <si>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</si>
  <si>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</si>
  <si>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</si>
  <si>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</si>
  <si>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</si>
  <si>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</si>
  <si>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</si>
  <si>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</si>
  <si>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</si>
  <si>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</si>
  <si>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</si>
  <si>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</si>
  <si>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</si>
  <si>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</si>
  <si>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</si>
  <si>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</si>
  <si>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</si>
  <si>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</si>
  <si>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</si>
  <si>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</si>
  <si>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</si>
  <si>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</si>
  <si>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</si>
  <si>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</si>
  <si>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</si>
  <si>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</si>
  <si>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</si>
  <si>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</si>
  <si>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</si>
  <si>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</si>
  <si>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</si>
  <si>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</si>
  <si>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</si>
  <si>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</si>
  <si>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</si>
  <si>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</si>
  <si>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</si>
  <si>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</si>
  <si>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</si>
  <si>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</si>
  <si>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</si>
  <si>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</si>
  <si>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</si>
  <si>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</si>
  <si>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</si>
  <si>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</si>
  <si>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</si>
  <si>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</si>
  <si>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</si>
  <si>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</si>
  <si>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</si>
  <si>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</si>
  <si>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</si>
  <si>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</si>
  <si>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</si>
  <si>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</si>
  <si>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</si>
  <si>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</si>
  <si>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</si>
  <si>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</si>
  <si>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</si>
  <si>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</si>
  <si>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</si>
  <si>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</si>
  <si>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</si>
  <si>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</si>
  <si>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</si>
  <si>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</si>
  <si>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</si>
  <si>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</si>
  <si>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</si>
  <si>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</si>
  <si>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</si>
  <si>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</si>
  <si>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</si>
  <si>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</si>
  <si>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</si>
  <si>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</si>
  <si>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</si>
  <si>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</si>
  <si>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</si>
  <si>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</si>
  <si>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</si>
  <si>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</si>
  <si>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</si>
  <si>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</si>
  <si>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</si>
  <si>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</si>
  <si>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</si>
  <si>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</si>
  <si>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</si>
  <si>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</si>
  <si>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</si>
  <si>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</si>
  <si>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</si>
  <si>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</si>
  <si>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</si>
  <si>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</si>
  <si>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</si>
  <si>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</si>
  <si>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</si>
  <si>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</si>
  <si>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</si>
  <si>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</si>
  <si>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</si>
  <si>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</si>
  <si>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</si>
  <si>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</si>
  <si>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</si>
  <si>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</si>
  <si>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</si>
  <si>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</si>
  <si>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</si>
  <si>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</si>
  <si>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</si>
  <si>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</si>
  <si>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</si>
  <si>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</si>
  <si>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</si>
  <si>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</si>
  <si>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</si>
  <si>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</si>
  <si>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</si>
  <si>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</si>
  <si>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</si>
  <si>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</si>
  <si>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</si>
  <si>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</si>
  <si>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</si>
  <si>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</si>
  <si>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</si>
  <si>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</si>
  <si>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</si>
  <si>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</si>
  <si>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</si>
  <si>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</si>
  <si>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</si>
  <si>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</si>
  <si>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</si>
  <si>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</si>
  <si>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</si>
  <si>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</si>
  <si>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</si>
  <si>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</si>
  <si>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</si>
  <si>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</si>
  <si>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</si>
  <si>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</si>
  <si>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</si>
  <si>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</si>
  <si>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</si>
  <si>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</si>
  <si>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</si>
  <si>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</si>
  <si>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</si>
  <si>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</si>
  <si>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</si>
  <si>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</si>
  <si>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</si>
  <si>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</si>
  <si>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</si>
  <si>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</si>
  <si>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</si>
  <si>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</si>
  <si>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</si>
  <si>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</si>
  <si>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</si>
  <si>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</si>
  <si>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</si>
  <si>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</si>
  <si>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</si>
  <si>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</si>
  <si>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</si>
  <si>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</si>
  <si>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</si>
  <si>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</si>
  <si>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</si>
  <si>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</si>
  <si>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</si>
  <si>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</si>
  <si>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</si>
  <si>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</si>
  <si>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</si>
  <si>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</si>
  <si>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</si>
  <si>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</si>
  <si>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</si>
  <si>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</si>
  <si>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</si>
  <si>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</si>
  <si>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</si>
  <si>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</si>
  <si>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</si>
  <si>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</si>
  <si>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</si>
  <si>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</si>
  <si>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</si>
  <si>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</si>
  <si>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</si>
  <si>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</si>
  <si>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</si>
  <si>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</si>
  <si>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</si>
  <si>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</si>
  <si>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</si>
  <si>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</si>
  <si>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</si>
  <si>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</si>
  <si>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</si>
  <si>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</si>
  <si>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</si>
  <si>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</si>
  <si>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</si>
  <si>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</si>
  <si>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</si>
  <si>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</si>
  <si>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</si>
  <si>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</si>
  <si>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</si>
  <si>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</si>
  <si>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</si>
  <si>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</si>
  <si>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</si>
  <si>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</si>
  <si>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</si>
  <si>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</si>
  <si>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</si>
  <si>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</si>
  <si>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</si>
  <si>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</si>
  <si>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</si>
  <si>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</si>
  <si>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</si>
  <si>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</si>
  <si>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</si>
  <si>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</si>
  <si>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</si>
  <si>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</si>
  <si>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</si>
  <si>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</si>
  <si>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</si>
  <si>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</si>
  <si>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</si>
  <si>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</si>
  <si>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</si>
  <si>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</si>
  <si>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</si>
  <si>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</si>
  <si>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</si>
  <si>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</si>
  <si>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</si>
  <si>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</si>
  <si>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</si>
  <si>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</si>
  <si>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</si>
  <si>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</si>
  <si>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</si>
  <si>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</si>
  <si>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</si>
  <si>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</si>
  <si>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</si>
  <si>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</si>
  <si>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</si>
  <si>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</si>
  <si>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</si>
  <si>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</si>
  <si>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</si>
  <si>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</si>
  <si>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</si>
  <si>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</si>
  <si>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</si>
  <si>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</si>
  <si>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</si>
  <si>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</si>
  <si>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</si>
  <si>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</si>
  <si>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</si>
  <si>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</si>
  <si>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</si>
  <si>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</si>
  <si>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</si>
  <si>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</si>
  <si>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</si>
  <si>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</si>
  <si>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</si>
  <si>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</si>
  <si>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</si>
  <si>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</si>
  <si>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</si>
  <si>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</si>
  <si>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</si>
  <si>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</si>
  <si>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</si>
  <si>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</si>
  <si>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</si>
  <si>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</si>
  <si>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</si>
  <si>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</si>
  <si>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</si>
  <si>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</si>
  <si>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</si>
  <si>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</si>
  <si>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</si>
  <si>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</si>
  <si>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</si>
  <si>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</si>
  <si>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</si>
  <si>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</si>
  <si>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</si>
  <si>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</si>
  <si>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</si>
  <si>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</si>
  <si>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</si>
  <si>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</si>
  <si>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</si>
  <si>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</si>
  <si>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</si>
  <si>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</si>
  <si>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</si>
  <si>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</si>
  <si>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</si>
  <si>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</si>
  <si>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</si>
  <si>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</si>
  <si>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</si>
  <si>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</si>
  <si>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</si>
  <si>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</si>
  <si>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</si>
  <si>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</si>
  <si>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</si>
  <si>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</si>
  <si>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</si>
  <si>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</si>
  <si>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</si>
  <si>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</si>
  <si>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</si>
  <si>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</si>
  <si>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</si>
  <si>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</si>
  <si>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</si>
  <si>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</si>
  <si>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</si>
  <si>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</si>
  <si>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</si>
  <si>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</si>
  <si>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</si>
  <si>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</si>
  <si>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</si>
  <si>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</si>
  <si>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</si>
  <si>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</si>
  <si>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</si>
  <si>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</si>
  <si>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</si>
  <si>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</si>
  <si>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</si>
  <si>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</si>
  <si>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</si>
  <si>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</si>
  <si>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</si>
  <si>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</si>
  <si>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</si>
  <si>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</si>
  <si>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</si>
  <si>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</si>
  <si>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</si>
  <si>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</si>
  <si>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</si>
  <si>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</si>
  <si>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</si>
  <si>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</si>
  <si>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</si>
  <si>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</si>
  <si>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</si>
  <si>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</si>
  <si>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</si>
  <si>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</si>
  <si>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</si>
  <si>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</si>
  <si>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</si>
  <si>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</si>
  <si>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</si>
  <si>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</si>
  <si>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</si>
  <si>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</si>
  <si>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</si>
  <si>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</si>
  <si>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</si>
  <si>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</si>
  <si>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</si>
  <si>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</si>
  <si>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</si>
  <si>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</si>
  <si>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</si>
  <si>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</si>
  <si>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</si>
  <si>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</si>
  <si>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</si>
  <si>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</si>
  <si>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</si>
  <si>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</si>
  <si>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</si>
  <si>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</si>
  <si>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</si>
  <si>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</si>
  <si>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</si>
  <si>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</si>
  <si>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</si>
  <si>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</si>
  <si>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</si>
  <si>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</si>
  <si>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</si>
  <si>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</si>
  <si>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</si>
  <si>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</si>
  <si>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</si>
  <si>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</si>
  <si>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</si>
  <si>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</si>
  <si>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</si>
  <si>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</si>
  <si>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</si>
  <si>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</si>
  <si>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</si>
  <si>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</si>
  <si>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</si>
  <si>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</si>
  <si>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</si>
  <si>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</si>
  <si>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</si>
  <si>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</si>
  <si>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</si>
  <si>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</si>
  <si>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</si>
  <si>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</si>
  <si>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</si>
  <si>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</si>
  <si>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</si>
  <si>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</si>
  <si>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</si>
  <si>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</si>
  <si>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</si>
  <si>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</si>
  <si>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</si>
  <si>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</si>
  <si>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</si>
  <si>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</si>
  <si>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</si>
  <si>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</si>
  <si>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</si>
  <si>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</si>
  <si>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</si>
  <si>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</si>
  <si>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</si>
  <si>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</si>
  <si>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</si>
  <si>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</si>
  <si>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</si>
  <si>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</si>
  <si>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</si>
  <si>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</si>
  <si>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</si>
  <si>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</si>
  <si>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</si>
  <si>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</si>
  <si>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</si>
  <si>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</si>
  <si>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</si>
  <si>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</si>
  <si>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</si>
  <si>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</si>
  <si>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</si>
  <si>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.DESC</t>
  </si>
  <si>
    <t>2015.Q1</t>
  </si>
  <si>
    <t>2015.Q2</t>
  </si>
  <si>
    <t>2015.Q3</t>
  </si>
  <si>
    <t>2015.Q4</t>
  </si>
  <si>
    <t>2016.Q1</t>
  </si>
  <si>
    <t>2016.Q2</t>
  </si>
  <si>
    <t>2016.Q3</t>
  </si>
  <si>
    <t>2016.Q4</t>
  </si>
  <si>
    <t>2017.Q1</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</si>
  <si>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</si>
  <si>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</si>
  <si>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</si>
  <si>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</si>
  <si>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</si>
  <si>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</si>
  <si>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</si>
  <si>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</si>
  <si>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</si>
  <si>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</si>
  <si>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</si>
  <si>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</si>
  <si>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</si>
  <si>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</si>
  <si>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</si>
  <si>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</si>
  <si>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</si>
  <si>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</si>
  <si>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</si>
  <si>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</si>
  <si>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</si>
  <si>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</si>
  <si>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</si>
  <si>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</si>
  <si>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</si>
  <si>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</si>
  <si>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</si>
  <si>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</si>
  <si>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</si>
  <si>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</si>
  <si>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</si>
  <si>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</si>
  <si>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</si>
  <si>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</si>
  <si>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</si>
  <si>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</si>
  <si>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</si>
  <si>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</si>
  <si>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</si>
  <si>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</si>
  <si>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</si>
  <si>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</si>
  <si>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</si>
  <si>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</si>
  <si>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</si>
  <si>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</si>
  <si>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</si>
  <si>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</si>
  <si>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</si>
  <si>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2017.Q2</t>
  </si>
  <si>
    <t>N576NGDP@EMERGEPR</t>
  </si>
  <si>
    <t>Singapore: Gross Domestic Product (NSA, Mil.S$)</t>
  </si>
  <si>
    <t>2017.Q3</t>
  </si>
  <si>
    <t>2017.Q4</t>
  </si>
  <si>
    <t>FY2016</t>
  </si>
  <si>
    <t>2018</t>
  </si>
  <si>
    <t>Singapore: CGov Estimated Budget: Primary Surplus/Deficit (FY, Thous.SGD)</t>
  </si>
  <si>
    <t>Singapore: Central Government Estimated Operating Revenue Budget (FY, Thous.SGD)</t>
  </si>
  <si>
    <t>Singapore: Central Gov Estimated Receipts: Tax Revenue (FY, Thous.SGD)</t>
  </si>
  <si>
    <t>Singapore: Central Gov Estimated Expenditure Budget (FY, Thous.SGD)</t>
  </si>
  <si>
    <t>Singapore: Central Gov Estimated Operating Expenditure Budget (FY, Thous.SGD)</t>
  </si>
  <si>
    <t>Singapore: Central Gov Estimated Outlays: Development Expenditure(FY, Thous.SGD)</t>
  </si>
  <si>
    <t>Singapore: CGov Estimated Budget: Special Transfers (Fiscal Year, Thous.SGD)</t>
  </si>
  <si>
    <t>Singapore: CGov Estimated Budget: Net Investment Returns Contrib (FY,Thous.SGD)</t>
  </si>
  <si>
    <t>Singapore: Central Government: Primary Surplus/Deficit (Fiscal Year, Thous.SGD)</t>
  </si>
  <si>
    <t>Singapore: Central Government Operating Revenue (Fiscal Year, Thous.SGD)</t>
  </si>
  <si>
    <t>Singapore: Cntrl Gov Actual Operating Rev: Operating Tax Revenue (FY, Thous.SGD)</t>
  </si>
  <si>
    <t>Singapore: Central Government Actual Expenditure (Fiscal Year, Thous.SGD)</t>
  </si>
  <si>
    <t>Singapore: Central Gov Actual Operating Expenditure (Fiscal Year, Thous.SGD)</t>
  </si>
  <si>
    <t>Singapore: Central Government: Actual Development Expenditure (FY, Thous.SGD)</t>
  </si>
  <si>
    <t>Singapore: Central Government: Special Transfers (Fiscal Year, Thous.SGD)</t>
  </si>
  <si>
    <t>Singapore: Central Government: Net Investment Returns Contribution(FY,Thous.SGD)</t>
  </si>
  <si>
    <t>FY2015</t>
  </si>
  <si>
    <t>Nominal Gross Domestic Product (NSA, Mil.S$)</t>
  </si>
  <si>
    <t>B576FGRO@EMERGEPR</t>
  </si>
  <si>
    <t>B576FRCI@EMERGEPR</t>
  </si>
  <si>
    <t>B576FRII@EMERGEPR</t>
  </si>
  <si>
    <t>B576FRWH@EMERGEPR</t>
  </si>
  <si>
    <t>B576FRSB@EMERGEPR</t>
  </si>
  <si>
    <t>B576FRAX@EMERGEPR</t>
  </si>
  <si>
    <t>B576FRSD@EMERGEPR</t>
  </si>
  <si>
    <t>A576FGRO@EMERGEPR</t>
  </si>
  <si>
    <t>A576FRCI@EMERGEPR</t>
  </si>
  <si>
    <t>A576FRII@EMERGEPR</t>
  </si>
  <si>
    <t>A576FRWH@EMERGEPR</t>
  </si>
  <si>
    <t>A576FRSB@EMERGEPR</t>
  </si>
  <si>
    <t>A576FRAX@EMERGEPR</t>
  </si>
  <si>
    <t>A576FRTZ@EMERGEPR</t>
  </si>
  <si>
    <t>A576FRSD@EMERGEPR</t>
  </si>
  <si>
    <t>Singapore: Central Gov Estimated Receipts: Corporate Income Tax (FY, Thous.SGD)</t>
  </si>
  <si>
    <t>Singapore: Central Gov Estimated Receipts: Personal Income Tax (FY, Thous.SGD)</t>
  </si>
  <si>
    <t>Singapore: Central Gov Estimated Receipts: Withholding Tax (FY, Thous.SGD)</t>
  </si>
  <si>
    <t>Singapore: CGov Est Operating Rev Bdgt: Statutory Board Contrib(FY, Thous.SGD)</t>
  </si>
  <si>
    <t>Singapore: Central Gov Est Operating Revenue Budget: Asset Taxes (FY, Thous.SGD)</t>
  </si>
  <si>
    <t>Singapore: Central Gov Estimated Receipts: Stamp Duty (FY, Thous.SGD)</t>
  </si>
  <si>
    <t>Singapore: Central Gov Actual Operating Rev: Corporate Income Tax(FY, Thous.SGD)</t>
  </si>
  <si>
    <t>Singapore: Cntrl Gov Actual Operating Rev: Individual Income Tax (FY, Thous.SGD)</t>
  </si>
  <si>
    <t>Singapore: Central Gov Actual Receipts: Withholding Tax(FY, Thous.SGD)</t>
  </si>
  <si>
    <t>Singapore: Cntrl Gov Actual Operating Rev: Statutory Brd Contrib (FY, Thous.SGD)</t>
  </si>
  <si>
    <t>Singapore: Central Gov Actual Operating Revenue: Assets Taxes (FY, Thous.SGD)</t>
  </si>
  <si>
    <t>Singapore: Central Gov Actual Receipts: Goods and Services Tax (FY, Thous.SGD)</t>
  </si>
  <si>
    <t>Singapore: Central Gov Actual Receipts: Stamp Duty Tax (FY, Thous.SGD)</t>
  </si>
  <si>
    <t>2018.Q1</t>
  </si>
  <si>
    <t>2018.Q2</t>
  </si>
  <si>
    <t>2018.Q3</t>
  </si>
  <si>
    <t>2018.Q4</t>
  </si>
  <si>
    <t>2019</t>
  </si>
  <si>
    <t>FY2017</t>
  </si>
  <si>
    <t>2019.Q1</t>
  </si>
  <si>
    <t>2019.Q2</t>
  </si>
  <si>
    <t>2019.Q3</t>
  </si>
  <si>
    <t>2019.Q4</t>
  </si>
  <si>
    <t>2020</t>
  </si>
  <si>
    <t>Q1</t>
  </si>
  <si>
    <t>Year-on-year Percentage Change</t>
  </si>
  <si>
    <t>Overall Economy</t>
  </si>
  <si>
    <t>Source: Singapore Department of Statistics</t>
  </si>
  <si>
    <t>Total Demand</t>
  </si>
  <si>
    <t>Table 3: Wages, Value Added Per Worker and Unit Labour Cost</t>
  </si>
  <si>
    <t>Average Monthly Earnings</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</si>
  <si>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</si>
  <si>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</si>
  <si>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</si>
  <si>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</si>
  <si>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</si>
  <si>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</si>
  <si>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</si>
  <si>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</si>
  <si>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</si>
  <si>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</si>
  <si>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</si>
  <si>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</si>
  <si>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</si>
  <si>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</si>
  <si>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</si>
  <si>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</si>
  <si>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</si>
  <si>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</si>
  <si>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</si>
  <si>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</si>
  <si>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</si>
  <si>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</si>
  <si>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</si>
  <si>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</si>
  <si>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</si>
  <si>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Income Tax</t>
  </si>
  <si>
    <t xml:space="preserve">        Asset Taxes</t>
  </si>
  <si>
    <t xml:space="preserve">        Stamp Duty</t>
  </si>
  <si>
    <t xml:space="preserve">        Goods and Services Tax</t>
  </si>
  <si>
    <t xml:space="preserve">    Non-tax Revenue</t>
  </si>
  <si>
    <t xml:space="preserve">    Operating Expenditure</t>
  </si>
  <si>
    <t xml:space="preserve">    Development Expenditure</t>
  </si>
  <si>
    <t>Primary Surplus (+) / Deficit (−)</t>
  </si>
  <si>
    <t xml:space="preserve">    Less: Special Transfers</t>
  </si>
  <si>
    <t xml:space="preserve">    Add: Contribution from Net Investment Returns</t>
  </si>
  <si>
    <t>Overall Budget Surplus (+) / Deficit (−)</t>
  </si>
  <si>
    <t>Percentage of Nominal GDP</t>
  </si>
  <si>
    <t>Source: Ministry of Finance</t>
  </si>
  <si>
    <t>Fiscal Year 2018</t>
  </si>
  <si>
    <t>Estimated</t>
  </si>
  <si>
    <t>A576FGRT@EMERGEPR</t>
  </si>
  <si>
    <t>A576FGEJ@EMERGEPR</t>
  </si>
  <si>
    <t>A576FGEV@EMERGEPR</t>
  </si>
  <si>
    <t>A576FETS@EMERGEPR</t>
  </si>
  <si>
    <t>A576FGPB@EMERGEPR</t>
  </si>
  <si>
    <t>A576FGEO@EMERGEPR</t>
  </si>
  <si>
    <t>A576FGWN@EMERGEPR</t>
  </si>
  <si>
    <t>2021</t>
  </si>
  <si>
    <t>B576FGRT@EMERGEPR</t>
  </si>
  <si>
    <t>B576FRTZ@EMERGEPR</t>
  </si>
  <si>
    <t>B576FGEJ@EMERGEPR</t>
  </si>
  <si>
    <t>B576FGEO@EMERGEPR</t>
  </si>
  <si>
    <t>B576FGEV@EMERGEPR</t>
  </si>
  <si>
    <t>B576FGPB@EMERGEPR</t>
  </si>
  <si>
    <t>B576FETS@EMERGEPR</t>
  </si>
  <si>
    <t>B576FGWN@EMERGEPR</t>
  </si>
  <si>
    <t>2020.Q1</t>
  </si>
  <si>
    <t>2015.Q1 *Q</t>
  </si>
  <si>
    <t>FY2018</t>
  </si>
  <si>
    <t>MOD</t>
  </si>
  <si>
    <t>2020.Q2</t>
  </si>
  <si>
    <t>2020.Q3</t>
  </si>
  <si>
    <t>2020.Q4</t>
  </si>
  <si>
    <t>Nominal GDP</t>
  </si>
  <si>
    <t>Singapore: Central Gov Estimated Receipts: Goods/Services Tax (FY, Thous.SGD)</t>
  </si>
  <si>
    <t>Official Foreign Reserves (End of Period)</t>
  </si>
  <si>
    <t>A576FGBB@EMERGEPR</t>
  </si>
  <si>
    <t>B576FGBB@EMERGEPR</t>
  </si>
  <si>
    <t>Singapore: Central Government Overall Budget Surplus/Deficit (FY, Thous.SGD)</t>
  </si>
  <si>
    <t>Singapore: Central Gov Estimated Overall Budget Surplus/Deficit (FY, Thous.SGD)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</si>
  <si>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</si>
  <si>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</si>
  <si>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</si>
  <si>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</si>
  <si>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</si>
  <si>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</si>
  <si>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</si>
  <si>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</si>
  <si>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</si>
  <si>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</si>
  <si>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</si>
  <si>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</si>
  <si>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</si>
  <si>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Wages, Value Added Per Worker and Unit Labour Cost</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</si>
  <si>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</si>
  <si>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</si>
  <si>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</si>
  <si>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</si>
  <si>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</si>
  <si>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</si>
  <si>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</si>
  <si>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</si>
  <si>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</si>
  <si>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</si>
  <si>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</si>
  <si>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</si>
  <si>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</si>
  <si>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</si>
  <si>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</si>
  <si>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</si>
  <si>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</si>
  <si>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</si>
  <si>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</si>
  <si>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</si>
  <si>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</si>
  <si>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</si>
  <si>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</si>
  <si>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</si>
  <si>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</si>
  <si>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</si>
  <si>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</si>
  <si>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</si>
  <si>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</si>
  <si>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t>Row height</t>
  </si>
  <si>
    <t>Title</t>
  </si>
  <si>
    <t>Roboto</t>
  </si>
  <si>
    <t>Table</t>
  </si>
  <si>
    <t>Shading</t>
  </si>
  <si>
    <t>Page setup</t>
  </si>
  <si>
    <t>right and left</t>
  </si>
  <si>
    <t>top and bottom</t>
  </si>
  <si>
    <r>
      <t>Overall Economy</t>
    </r>
    <r>
      <rPr>
        <vertAlign val="superscript"/>
        <sz val="10"/>
        <color rgb="FF000000"/>
        <rFont val="Roboto"/>
      </rPr>
      <t>1</t>
    </r>
  </si>
  <si>
    <t>Employment Change (in Thousands)</t>
  </si>
  <si>
    <t>Landscape</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</si>
  <si>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</si>
  <si>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</si>
  <si>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</si>
  <si>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</si>
  <si>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bold</t>
  </si>
  <si>
    <t>(Revised)</t>
  </si>
  <si>
    <t>2018 !Y</t>
  </si>
  <si>
    <t>Fiscal Year 2019</t>
  </si>
  <si>
    <t>Fiscal Year 2021</t>
  </si>
  <si>
    <t>Fiscal Year 2020</t>
  </si>
  <si>
    <t>Actual</t>
  </si>
  <si>
    <t>FY2019</t>
  </si>
  <si>
    <t>https://team.dms.mas.gov.sg/sites/EPG_PAD/04%20Fiscal%20Policy/Regular%20Surveillance%20and%20Forecasting/03%20Budget/Charts/FY2021cht.xlsx</t>
  </si>
  <si>
    <t>GDP estimated given to MOF 2021 using nGDP to do splicing</t>
  </si>
  <si>
    <t>2021 Q1F</t>
  </si>
  <si>
    <t>Q2F</t>
  </si>
  <si>
    <t>Q3F</t>
  </si>
  <si>
    <t>Q4F</t>
  </si>
  <si>
    <t>2022 Q1F</t>
  </si>
  <si>
    <t>(Budgeted)</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</si>
  <si>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</si>
  <si>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</si>
  <si>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</si>
  <si>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</si>
  <si>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</si>
  <si>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</si>
  <si>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</si>
  <si>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</si>
  <si>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</si>
  <si>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</si>
  <si>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</si>
  <si>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</si>
  <si>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</si>
  <si>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</si>
  <si>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</si>
  <si>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</si>
  <si>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</si>
  <si>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</si>
  <si>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</si>
  <si>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</si>
  <si>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</si>
  <si>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</si>
  <si>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</si>
  <si>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</si>
  <si>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</si>
  <si>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</si>
  <si>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</si>
  <si>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</si>
  <si>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</si>
  <si>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</si>
  <si>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</si>
  <si>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</si>
  <si>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</si>
  <si>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</si>
  <si>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</si>
  <si>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</si>
  <si>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</si>
  <si>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</si>
  <si>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</si>
  <si>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</si>
  <si>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</si>
  <si>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</si>
  <si>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</si>
  <si>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</si>
  <si>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</si>
  <si>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</si>
  <si>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</si>
  <si>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</si>
  <si>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</si>
  <si>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</si>
  <si>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</si>
  <si>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</si>
  <si>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</si>
  <si>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</si>
  <si>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</si>
  <si>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Non-tax Revenue</t>
  </si>
  <si>
    <t>Income Tax</t>
  </si>
  <si>
    <t>Asset Taxes</t>
  </si>
  <si>
    <t>Stamp Duty</t>
  </si>
  <si>
    <t>Goods and Services Tax</t>
  </si>
  <si>
    <t>Operating Expenditure</t>
  </si>
  <si>
    <t>Development Expenditure</t>
  </si>
  <si>
    <t>Less: Special Transfers</t>
  </si>
  <si>
    <t>Add: Contribution from Net Investment Returns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</si>
  <si>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</si>
  <si>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</si>
  <si>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</si>
  <si>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</si>
  <si>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</si>
  <si>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</si>
  <si>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</si>
  <si>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</si>
  <si>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</si>
  <si>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</si>
  <si>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</si>
  <si>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</si>
  <si>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</si>
  <si>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</si>
  <si>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</si>
  <si>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</si>
  <si>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</si>
  <si>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</si>
  <si>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</si>
  <si>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</si>
  <si>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</si>
  <si>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</si>
  <si>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</si>
  <si>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</si>
  <si>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</si>
  <si>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</si>
  <si>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Dates Column width</t>
  </si>
  <si>
    <t>Source: Central Provident Fund Board, Singapore Department of Statistics and Ministry of Manpower</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</si>
  <si>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</si>
  <si>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</si>
  <si>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</si>
  <si>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</si>
  <si>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</si>
  <si>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</si>
  <si>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</si>
  <si>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</si>
  <si>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</si>
  <si>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</si>
  <si>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</si>
  <si>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</si>
  <si>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</si>
  <si>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</si>
  <si>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</si>
  <si>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</si>
  <si>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</si>
  <si>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</si>
  <si>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</si>
  <si>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</si>
  <si>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</si>
  <si>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</si>
  <si>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Q1*</t>
  </si>
  <si>
    <t>Fiscal Year 2022</t>
  </si>
  <si>
    <t>Total Trade (At 2023 Prices)</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</si>
  <si>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</si>
  <si>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EU 27</t>
  </si>
  <si>
    <r>
      <t>*</t>
    </r>
    <r>
      <rPr>
        <i/>
        <sz val="10"/>
        <rFont val="Roboto"/>
      </rPr>
      <t xml:space="preserve"> Advance Estimates </t>
    </r>
  </si>
  <si>
    <t xml:space="preserve">Health </t>
  </si>
  <si>
    <t>Information &amp; Communication</t>
  </si>
  <si>
    <t>Recreation, Sport &amp; Culture</t>
  </si>
  <si>
    <t>Fiscal Year 2023</t>
  </si>
  <si>
    <t>Fiscal Year 2024 (Revised)</t>
  </si>
  <si>
    <t>Fiscal Year 2025 (Estimated)</t>
  </si>
  <si>
    <t>3-month Compounded Singapore Overnight Rate Average</t>
  </si>
  <si>
    <t>Source: Federal Reserve Bank of New York and Monetary Authority of Singapore</t>
  </si>
  <si>
    <t>Feb(p)</t>
  </si>
  <si>
    <t>Index (1–5 Apr 2024 Average=100)</t>
  </si>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</sst>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0000"/>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7.5"/>
      <name val="Calibri"/>
      <family val="2"/>
      <scheme val="minor"/>
    </font>
    <font>
      <sz val="10"/>
      <name val="Arial"/>
      <family val="2"/>
    </font>
    <font>
      <sz val="8"/>
      <color theme="1"/>
      <name val="Arial"/>
      <family val="2"/>
    </font>
    <font>
      <sz val="8"/>
      <color rgb="FFFF0000"/>
      <name val="Arial"/>
      <family val="2"/>
    </font>
    <font>
      <sz val="8"/>
      <color rgb="FF000000"/>
      <name val="Roboto"/>
    </font>
    <font>
      <sz val="8"/>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b/>
      <u/>
      <sz val="10"/>
      <name val="Arial"/>
      <family val="2"/>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b/>
      <u/>
      <sz val="8"/>
      <name val="Arial"/>
      <family val="2"/>
    </font>
    <font>
      <b/>
      <u/>
      <sz val="8"/>
      <color rgb="FF000000"/>
      <name val="Roboto"/>
    </font>
    <font>
      <sz val="11"/>
      <color rgb="FF0000FF"/>
      <name val="Calibri"/>
      <family val="2"/>
      <scheme val="minor"/>
    </font>
    <font>
      <sz val="8"/>
      <color rgb="FFFF0000"/>
      <name val="Roboto"/>
    </font>
    <font>
      <u/>
      <sz val="10"/>
      <color theme="10"/>
      <name val="Arial"/>
      <family val="2"/>
    </font>
    <font>
      <u/>
      <sz val="10"/>
      <color theme="10"/>
      <name val="Arial"/>
      <family val="2"/>
    </font>
    <font>
      <sz val="8"/>
      <name val="Arial"/>
      <family val="2"/>
    </font>
    <font>
      <sz val="8"/>
      <name val="Arial"/>
      <family val="2"/>
    </font>
    <font>
      <vertAlign val="superscript"/>
      <sz val="10"/>
      <color theme="1"/>
      <name val="Roboto"/>
    </font>
    <font>
      <sz val="8"/>
      <color theme="0" tint="-0.3499862666707357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6" fillId="0" borderId="0"/>
    <xf numFmtId="0" fontId="12" fillId="0" borderId="0"/>
    <xf numFmtId="0" fontId="3" fillId="0" borderId="0"/>
    <xf numFmtId="0" fontId="15" fillId="0" borderId="0" applyNumberFormat="0" applyFill="0" applyBorder="0" applyAlignment="0" applyProtection="0"/>
    <xf numFmtId="0" fontId="36" fillId="0" borderId="0" applyNumberFormat="0" applyFill="0" applyBorder="0" applyAlignment="0" applyProtection="0"/>
    <xf numFmtId="0" fontId="12" fillId="0" borderId="0"/>
    <xf numFmtId="0" fontId="2" fillId="0" borderId="0"/>
    <xf numFmtId="0" fontId="1" fillId="0" borderId="0"/>
    <xf numFmtId="0" fontId="1" fillId="0" borderId="0"/>
  </cellStyleXfs>
  <cellXfs count="225">
    <xf numFmtId="0" fontId="0" fillId="0" borderId="0" xfId="0"/>
    <xf numFmtId="0" fontId="0" fillId="0" borderId="0" xfId="0" quotePrefix="1"/>
    <xf numFmtId="22" fontId="0" fillId="0" borderId="0" xfId="0" applyNumberFormat="1"/>
    <xf numFmtId="19" fontId="0" fillId="0" borderId="0" xfId="0" applyNumberFormat="1"/>
    <xf numFmtId="0" fontId="4" fillId="0" borderId="0" xfId="1" applyFont="1"/>
    <xf numFmtId="0" fontId="4" fillId="0" borderId="0" xfId="1" quotePrefix="1" applyFont="1"/>
    <xf numFmtId="1" fontId="4" fillId="0" borderId="0" xfId="1" applyNumberFormat="1" applyFont="1"/>
    <xf numFmtId="164" fontId="4" fillId="0" borderId="0" xfId="1" applyNumberFormat="1" applyFont="1"/>
    <xf numFmtId="164" fontId="9" fillId="0" borderId="0" xfId="1" applyNumberFormat="1" applyFont="1" applyAlignment="1">
      <alignment horizontal="center" vertical="center"/>
    </xf>
    <xf numFmtId="0" fontId="10" fillId="0" borderId="0" xfId="1" applyFont="1" applyAlignment="1">
      <alignment vertical="center"/>
    </xf>
    <xf numFmtId="0" fontId="11" fillId="0" borderId="0" xfId="0" applyFont="1" applyAlignment="1">
      <alignment vertical="center"/>
    </xf>
    <xf numFmtId="0" fontId="10" fillId="0" borderId="0" xfId="0" applyFont="1"/>
    <xf numFmtId="2" fontId="4" fillId="0" borderId="0" xfId="1" applyNumberFormat="1" applyFont="1"/>
    <xf numFmtId="0" fontId="4" fillId="0" borderId="0" xfId="1" quotePrefix="1" applyFont="1" applyAlignment="1">
      <alignment horizontal="left"/>
    </xf>
    <xf numFmtId="0" fontId="4" fillId="0" borderId="0" xfId="1" applyFont="1" applyAlignment="1">
      <alignment horizontal="right"/>
    </xf>
    <xf numFmtId="1" fontId="9" fillId="0" borderId="0" xfId="1" applyNumberFormat="1" applyFont="1" applyAlignment="1">
      <alignment horizontal="center" vertical="center"/>
    </xf>
    <xf numFmtId="0" fontId="14" fillId="0" borderId="0" xfId="3" applyFont="1"/>
    <xf numFmtId="0" fontId="3" fillId="0" borderId="0" xfId="3"/>
    <xf numFmtId="0" fontId="16" fillId="0" borderId="0" xfId="0" applyFont="1" applyAlignment="1">
      <alignment vertical="center"/>
    </xf>
    <xf numFmtId="0" fontId="17" fillId="0" borderId="0" xfId="3" applyFont="1"/>
    <xf numFmtId="0" fontId="18" fillId="0" borderId="0" xfId="0" quotePrefix="1" applyFont="1"/>
    <xf numFmtId="0" fontId="19" fillId="0" borderId="0" xfId="1" quotePrefix="1" applyFont="1" applyAlignment="1">
      <alignment horizontal="left"/>
    </xf>
    <xf numFmtId="0" fontId="20" fillId="0" borderId="0" xfId="3" applyFont="1"/>
    <xf numFmtId="0" fontId="16" fillId="0" borderId="0" xfId="1" applyFont="1" applyAlignment="1">
      <alignment vertical="center"/>
    </xf>
    <xf numFmtId="0" fontId="9" fillId="0" borderId="0" xfId="1" applyFont="1"/>
    <xf numFmtId="0" fontId="5" fillId="0" borderId="0" xfId="1" applyFont="1" applyAlignment="1">
      <alignment horizontal="left"/>
    </xf>
    <xf numFmtId="0" fontId="22" fillId="0" borderId="0" xfId="0" applyFont="1" applyAlignment="1">
      <alignment vertical="center"/>
    </xf>
    <xf numFmtId="0" fontId="6" fillId="0" borderId="0" xfId="0" applyFont="1"/>
    <xf numFmtId="0" fontId="24" fillId="0" borderId="11" xfId="0" applyFont="1" applyBorder="1" applyAlignment="1">
      <alignment vertical="center"/>
    </xf>
    <xf numFmtId="0" fontId="23" fillId="0" borderId="11" xfId="0" applyFont="1" applyBorder="1" applyAlignment="1">
      <alignment vertical="center"/>
    </xf>
    <xf numFmtId="164" fontId="23" fillId="0" borderId="5" xfId="0" applyNumberFormat="1" applyFont="1" applyBorder="1" applyAlignment="1">
      <alignment horizontal="center" vertical="center"/>
    </xf>
    <xf numFmtId="164" fontId="24" fillId="0" borderId="0" xfId="0" applyNumberFormat="1" applyFont="1" applyAlignment="1">
      <alignment horizontal="center" vertical="center"/>
    </xf>
    <xf numFmtId="164" fontId="24" fillId="0" borderId="5" xfId="0" applyNumberFormat="1" applyFont="1" applyBorder="1" applyAlignment="1">
      <alignment horizontal="center" vertical="center"/>
    </xf>
    <xf numFmtId="164" fontId="18" fillId="0" borderId="0" xfId="0" applyNumberFormat="1" applyFont="1" applyAlignment="1">
      <alignment horizontal="center" vertical="center"/>
    </xf>
    <xf numFmtId="164" fontId="18" fillId="0" borderId="5" xfId="0" applyNumberFormat="1" applyFont="1" applyBorder="1" applyAlignment="1">
      <alignment horizontal="center" vertical="center"/>
    </xf>
    <xf numFmtId="0" fontId="24" fillId="0" borderId="12" xfId="0" applyFont="1" applyBorder="1" applyAlignment="1">
      <alignment vertical="center"/>
    </xf>
    <xf numFmtId="164" fontId="18" fillId="0" borderId="7" xfId="0" applyNumberFormat="1" applyFont="1" applyBorder="1" applyAlignment="1">
      <alignment horizontal="center" vertical="center"/>
    </xf>
    <xf numFmtId="164" fontId="18" fillId="0" borderId="8" xfId="0" applyNumberFormat="1" applyFont="1" applyBorder="1" applyAlignment="1">
      <alignment horizontal="center" vertical="center"/>
    </xf>
    <xf numFmtId="0" fontId="18" fillId="0" borderId="0" xfId="0" applyFont="1" applyAlignment="1">
      <alignment vertical="center"/>
    </xf>
    <xf numFmtId="0" fontId="24" fillId="2" borderId="12" xfId="0" applyFont="1" applyFill="1" applyBorder="1" applyAlignment="1">
      <alignment vertical="center"/>
    </xf>
    <xf numFmtId="0" fontId="23" fillId="2" borderId="1" xfId="0" applyFont="1" applyFill="1" applyBorder="1" applyAlignment="1">
      <alignment horizontal="center" vertical="center"/>
    </xf>
    <xf numFmtId="164" fontId="24" fillId="0" borderId="4" xfId="0" applyNumberFormat="1" applyFont="1" applyBorder="1" applyAlignment="1">
      <alignment horizontal="center" vertical="center"/>
    </xf>
    <xf numFmtId="164" fontId="24" fillId="0" borderId="6" xfId="0" applyNumberFormat="1" applyFont="1" applyBorder="1" applyAlignment="1">
      <alignment horizontal="center" vertical="center"/>
    </xf>
    <xf numFmtId="164" fontId="18" fillId="0" borderId="4" xfId="0" applyNumberFormat="1" applyFont="1" applyBorder="1" applyAlignment="1">
      <alignment horizontal="center" vertical="center"/>
    </xf>
    <xf numFmtId="164" fontId="18" fillId="0" borderId="6" xfId="0" applyNumberFormat="1" applyFont="1" applyBorder="1" applyAlignment="1">
      <alignment horizontal="center" vertical="center"/>
    </xf>
    <xf numFmtId="164" fontId="23" fillId="0" borderId="0" xfId="0" applyNumberFormat="1" applyFont="1" applyAlignment="1">
      <alignment horizontal="center" vertical="center"/>
    </xf>
    <xf numFmtId="164" fontId="22" fillId="0" borderId="0" xfId="0" applyNumberFormat="1" applyFont="1" applyAlignment="1">
      <alignment horizontal="center" vertical="center"/>
    </xf>
    <xf numFmtId="164" fontId="23" fillId="0" borderId="4" xfId="0" applyNumberFormat="1" applyFont="1" applyBorder="1" applyAlignment="1">
      <alignment horizontal="center" vertical="center"/>
    </xf>
    <xf numFmtId="164" fontId="22" fillId="0" borderId="4" xfId="0" applyNumberFormat="1" applyFont="1" applyBorder="1" applyAlignment="1">
      <alignment horizontal="center" vertical="center"/>
    </xf>
    <xf numFmtId="0" fontId="18" fillId="0" borderId="0" xfId="0" applyFont="1"/>
    <xf numFmtId="0" fontId="18" fillId="2" borderId="10" xfId="0" applyFont="1" applyFill="1" applyBorder="1"/>
    <xf numFmtId="164" fontId="19" fillId="0" borderId="5" xfId="1" applyNumberFormat="1" applyFont="1" applyBorder="1" applyAlignment="1">
      <alignment horizontal="center" vertical="center"/>
    </xf>
    <xf numFmtId="164" fontId="20" fillId="0" borderId="5" xfId="1" applyNumberFormat="1" applyFont="1" applyBorder="1" applyAlignment="1">
      <alignment horizontal="center" vertical="center"/>
    </xf>
    <xf numFmtId="164" fontId="20" fillId="0" borderId="8" xfId="1" applyNumberFormat="1" applyFont="1" applyBorder="1" applyAlignment="1">
      <alignment horizontal="center" vertical="center"/>
    </xf>
    <xf numFmtId="0" fontId="18" fillId="0" borderId="0" xfId="1" applyFont="1" applyAlignment="1">
      <alignment vertical="center"/>
    </xf>
    <xf numFmtId="164" fontId="19" fillId="0" borderId="0" xfId="1" applyNumberFormat="1" applyFont="1" applyAlignment="1">
      <alignment horizontal="center" vertical="center"/>
    </xf>
    <xf numFmtId="164" fontId="20" fillId="0" borderId="0" xfId="1" applyNumberFormat="1" applyFont="1" applyAlignment="1">
      <alignment horizontal="center" vertical="center"/>
    </xf>
    <xf numFmtId="164" fontId="20" fillId="0" borderId="7" xfId="1" applyNumberFormat="1" applyFont="1" applyBorder="1" applyAlignment="1">
      <alignment horizontal="center" vertical="center"/>
    </xf>
    <xf numFmtId="0" fontId="25" fillId="0" borderId="0" xfId="0" applyFont="1"/>
    <xf numFmtId="164" fontId="24" fillId="0" borderId="0" xfId="1" applyNumberFormat="1" applyFont="1" applyAlignment="1">
      <alignment horizontal="center" vertical="center"/>
    </xf>
    <xf numFmtId="164" fontId="24" fillId="0" borderId="5" xfId="1" applyNumberFormat="1" applyFont="1" applyBorder="1" applyAlignment="1">
      <alignment horizontal="center" vertical="center"/>
    </xf>
    <xf numFmtId="164" fontId="24" fillId="0" borderId="11" xfId="1" applyNumberFormat="1" applyFont="1" applyBorder="1" applyAlignment="1">
      <alignment horizontal="center" vertical="center"/>
    </xf>
    <xf numFmtId="164" fontId="24" fillId="0" borderId="8" xfId="1" applyNumberFormat="1" applyFont="1" applyBorder="1" applyAlignment="1">
      <alignment horizontal="center" vertical="center"/>
    </xf>
    <xf numFmtId="164" fontId="24" fillId="0" borderId="12" xfId="1" applyNumberFormat="1" applyFont="1" applyBorder="1" applyAlignment="1">
      <alignment horizontal="center" vertical="center"/>
    </xf>
    <xf numFmtId="164" fontId="23" fillId="0" borderId="0" xfId="1" applyNumberFormat="1" applyFont="1" applyAlignment="1">
      <alignment horizontal="center" vertical="center"/>
    </xf>
    <xf numFmtId="164" fontId="23" fillId="0" borderId="5" xfId="1" applyNumberFormat="1" applyFont="1" applyBorder="1" applyAlignment="1">
      <alignment horizontal="center" vertical="center"/>
    </xf>
    <xf numFmtId="164" fontId="24" fillId="0" borderId="7" xfId="1" applyNumberFormat="1" applyFont="1" applyBorder="1" applyAlignment="1">
      <alignment horizontal="center" vertical="center"/>
    </xf>
    <xf numFmtId="0" fontId="18" fillId="0" borderId="0" xfId="1" applyFont="1"/>
    <xf numFmtId="0" fontId="21" fillId="0" borderId="0" xfId="3" applyFont="1" applyAlignment="1">
      <alignment vertical="top" wrapText="1"/>
    </xf>
    <xf numFmtId="0" fontId="23" fillId="0" borderId="11" xfId="1" applyFont="1" applyBorder="1" applyAlignment="1">
      <alignment vertical="center"/>
    </xf>
    <xf numFmtId="0" fontId="24" fillId="0" borderId="11" xfId="1" applyFont="1" applyBorder="1" applyAlignment="1">
      <alignment vertical="center"/>
    </xf>
    <xf numFmtId="0" fontId="18" fillId="0" borderId="0" xfId="1" applyFont="1" applyAlignment="1">
      <alignment horizontal="left" vertical="center"/>
    </xf>
    <xf numFmtId="164" fontId="23" fillId="0" borderId="7" xfId="1" applyNumberFormat="1" applyFont="1" applyBorder="1" applyAlignment="1">
      <alignment horizontal="center" vertical="center"/>
    </xf>
    <xf numFmtId="0" fontId="29" fillId="0" borderId="0" xfId="1" applyFont="1" applyAlignment="1">
      <alignment horizontal="left" vertical="center"/>
    </xf>
    <xf numFmtId="0" fontId="23" fillId="0" borderId="12" xfId="0" applyFont="1" applyBorder="1" applyAlignment="1">
      <alignment vertical="center"/>
    </xf>
    <xf numFmtId="0" fontId="24" fillId="0" borderId="0" xfId="0" applyFont="1" applyAlignment="1">
      <alignment vertical="center"/>
    </xf>
    <xf numFmtId="164" fontId="23" fillId="0" borderId="11" xfId="1" applyNumberFormat="1" applyFont="1" applyBorder="1" applyAlignment="1">
      <alignment horizontal="center" vertical="center"/>
    </xf>
    <xf numFmtId="0" fontId="23" fillId="0" borderId="12" xfId="1" applyFont="1" applyBorder="1" applyAlignment="1">
      <alignment vertical="center"/>
    </xf>
    <xf numFmtId="164" fontId="23" fillId="0" borderId="12" xfId="1" applyNumberFormat="1" applyFont="1" applyBorder="1" applyAlignment="1">
      <alignment horizontal="center" vertical="center"/>
    </xf>
    <xf numFmtId="164" fontId="23" fillId="0" borderId="8" xfId="1" applyNumberFormat="1" applyFont="1" applyBorder="1" applyAlignment="1">
      <alignment horizontal="center" vertical="center"/>
    </xf>
    <xf numFmtId="0" fontId="24" fillId="0" borderId="10" xfId="0" applyFont="1" applyBorder="1" applyAlignment="1">
      <alignment vertical="center"/>
    </xf>
    <xf numFmtId="165" fontId="24" fillId="0" borderId="5" xfId="1" applyNumberFormat="1" applyFont="1" applyBorder="1" applyAlignment="1">
      <alignment horizontal="center" vertical="center"/>
    </xf>
    <xf numFmtId="165" fontId="24" fillId="0" borderId="11" xfId="1" applyNumberFormat="1" applyFont="1" applyBorder="1" applyAlignment="1">
      <alignment horizontal="center" vertical="center"/>
    </xf>
    <xf numFmtId="2" fontId="24" fillId="0" borderId="5" xfId="1" applyNumberFormat="1" applyFont="1" applyBorder="1" applyAlignment="1">
      <alignment horizontal="center" vertical="center"/>
    </xf>
    <xf numFmtId="2" fontId="24" fillId="0" borderId="11" xfId="1" applyNumberFormat="1" applyFont="1" applyBorder="1" applyAlignment="1">
      <alignment horizontal="center" vertical="center"/>
    </xf>
    <xf numFmtId="0" fontId="24" fillId="0" borderId="11" xfId="1" applyFont="1" applyBorder="1" applyAlignment="1">
      <alignment horizontal="left" vertical="center" wrapText="1"/>
    </xf>
    <xf numFmtId="0" fontId="22" fillId="2" borderId="10" xfId="0" applyFont="1" applyFill="1" applyBorder="1" applyAlignment="1">
      <alignment vertical="center" wrapText="1"/>
    </xf>
    <xf numFmtId="0" fontId="22" fillId="2" borderId="12" xfId="0" applyFont="1" applyFill="1" applyBorder="1" applyAlignment="1">
      <alignment horizontal="center" vertical="center" wrapText="1"/>
    </xf>
    <xf numFmtId="0" fontId="22" fillId="0" borderId="5" xfId="0" applyFont="1" applyBorder="1" applyAlignment="1">
      <alignment horizontal="center" vertical="center" wrapText="1"/>
    </xf>
    <xf numFmtId="0" fontId="18" fillId="0" borderId="11" xfId="0" applyFont="1" applyBorder="1" applyAlignment="1">
      <alignment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22" fillId="2" borderId="12" xfId="0" applyFont="1" applyFill="1" applyBorder="1" applyAlignment="1">
      <alignment horizontal="center" vertical="center"/>
    </xf>
    <xf numFmtId="0" fontId="22" fillId="2" borderId="1" xfId="0" applyFont="1" applyFill="1" applyBorder="1" applyAlignment="1">
      <alignment horizontal="center" vertic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5" xfId="0" applyFont="1" applyBorder="1" applyAlignment="1">
      <alignment horizontal="center" vertical="center" wrapText="1"/>
    </xf>
    <xf numFmtId="2" fontId="18" fillId="0" borderId="4" xfId="0" applyNumberFormat="1" applyFont="1" applyBorder="1" applyAlignment="1">
      <alignment horizontal="center" vertical="center" wrapText="1"/>
    </xf>
    <xf numFmtId="2" fontId="18" fillId="0" borderId="5" xfId="0" applyNumberFormat="1" applyFont="1" applyBorder="1" applyAlignment="1">
      <alignment horizontal="center" vertical="center" wrapText="1"/>
    </xf>
    <xf numFmtId="2" fontId="18" fillId="0" borderId="6" xfId="0" applyNumberFormat="1" applyFont="1" applyBorder="1" applyAlignment="1">
      <alignment horizontal="center" vertical="center" wrapText="1"/>
    </xf>
    <xf numFmtId="2" fontId="18" fillId="0" borderId="7" xfId="0" applyNumberFormat="1" applyFont="1" applyBorder="1" applyAlignment="1">
      <alignment horizontal="center" vertical="center" wrapText="1"/>
    </xf>
    <xf numFmtId="2" fontId="18" fillId="0" borderId="8" xfId="0" applyNumberFormat="1" applyFont="1" applyBorder="1" applyAlignment="1">
      <alignment horizontal="center" vertical="center" wrapText="1"/>
    </xf>
    <xf numFmtId="0" fontId="9" fillId="0" borderId="11" xfId="0" applyFont="1" applyBorder="1" applyAlignment="1">
      <alignment vertical="center"/>
    </xf>
    <xf numFmtId="2" fontId="24" fillId="0" borderId="0" xfId="1" applyNumberFormat="1" applyFont="1" applyAlignment="1">
      <alignment horizontal="center" vertical="center"/>
    </xf>
    <xf numFmtId="2" fontId="24" fillId="0" borderId="7" xfId="1" applyNumberFormat="1" applyFont="1" applyBorder="1" applyAlignment="1">
      <alignment horizontal="center" vertical="center"/>
    </xf>
    <xf numFmtId="2" fontId="24" fillId="0" borderId="8" xfId="1" applyNumberFormat="1" applyFont="1" applyBorder="1" applyAlignment="1">
      <alignment horizontal="center" vertical="center"/>
    </xf>
    <xf numFmtId="2" fontId="24" fillId="0" borderId="12" xfId="1" applyNumberFormat="1" applyFont="1" applyBorder="1" applyAlignment="1">
      <alignment horizontal="center" vertical="center"/>
    </xf>
    <xf numFmtId="0" fontId="18" fillId="0" borderId="7" xfId="0" quotePrefix="1" applyFont="1" applyBorder="1"/>
    <xf numFmtId="0" fontId="19" fillId="0" borderId="7" xfId="3" applyFont="1" applyBorder="1"/>
    <xf numFmtId="0" fontId="20" fillId="0" borderId="7" xfId="3" applyFont="1" applyBorder="1"/>
    <xf numFmtId="0" fontId="30" fillId="0" borderId="11" xfId="0" applyFont="1" applyBorder="1"/>
    <xf numFmtId="1" fontId="22" fillId="2" borderId="1" xfId="0" applyNumberFormat="1" applyFont="1" applyFill="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166" fontId="18" fillId="0" borderId="11" xfId="0" applyNumberFormat="1" applyFont="1" applyBorder="1" applyAlignment="1">
      <alignment horizontal="center" vertical="center"/>
    </xf>
    <xf numFmtId="166" fontId="18" fillId="0" borderId="12" xfId="0" applyNumberFormat="1" applyFont="1" applyBorder="1" applyAlignment="1">
      <alignment horizontal="center" vertical="center"/>
    </xf>
    <xf numFmtId="165" fontId="24" fillId="0" borderId="0" xfId="1" applyNumberFormat="1" applyFont="1" applyAlignment="1">
      <alignment horizontal="center" vertical="center"/>
    </xf>
    <xf numFmtId="0" fontId="22" fillId="2" borderId="10" xfId="0" applyFont="1" applyFill="1" applyBorder="1" applyAlignment="1">
      <alignment horizontal="center" vertical="center" wrapText="1"/>
    </xf>
    <xf numFmtId="0" fontId="18" fillId="2" borderId="12" xfId="0" applyFont="1" applyFill="1" applyBorder="1"/>
    <xf numFmtId="0" fontId="32" fillId="0" borderId="0" xfId="1" applyFont="1"/>
    <xf numFmtId="0" fontId="33" fillId="0" borderId="0" xfId="1" applyFont="1" applyAlignment="1">
      <alignment vertical="center"/>
    </xf>
    <xf numFmtId="164" fontId="0" fillId="0" borderId="0" xfId="0" applyNumberFormat="1"/>
    <xf numFmtId="0" fontId="4" fillId="0" borderId="0" xfId="1" applyFont="1" applyAlignment="1">
      <alignment horizontal="center" wrapText="1"/>
    </xf>
    <xf numFmtId="0" fontId="7" fillId="0" borderId="0" xfId="1" applyFont="1" applyAlignment="1">
      <alignment horizontal="center" wrapText="1"/>
    </xf>
    <xf numFmtId="0" fontId="8" fillId="0" borderId="0" xfId="1" applyFont="1" applyAlignment="1">
      <alignment horizontal="center" wrapText="1"/>
    </xf>
    <xf numFmtId="0" fontId="4" fillId="0" borderId="0" xfId="1" applyFont="1" applyAlignment="1">
      <alignment wrapText="1"/>
    </xf>
    <xf numFmtId="164" fontId="8" fillId="0" borderId="0" xfId="1" applyNumberFormat="1" applyFont="1"/>
    <xf numFmtId="0" fontId="8" fillId="0" borderId="0" xfId="1" applyFont="1"/>
    <xf numFmtId="164" fontId="34" fillId="0" borderId="0" xfId="0" applyNumberFormat="1" applyFont="1"/>
    <xf numFmtId="0" fontId="8" fillId="0" borderId="0" xfId="1" applyFont="1" applyAlignment="1">
      <alignment horizontal="right"/>
    </xf>
    <xf numFmtId="164" fontId="35" fillId="0" borderId="0" xfId="1" applyNumberFormat="1" applyFont="1" applyAlignment="1">
      <alignment horizontal="center" vertical="center"/>
    </xf>
    <xf numFmtId="1" fontId="35" fillId="0" borderId="0" xfId="1" applyNumberFormat="1" applyFont="1" applyAlignment="1">
      <alignment horizontal="center" vertical="center"/>
    </xf>
    <xf numFmtId="0" fontId="36" fillId="0" borderId="0" xfId="5"/>
    <xf numFmtId="0" fontId="36" fillId="0" borderId="0" xfId="5" quotePrefix="1" applyFill="1"/>
    <xf numFmtId="0" fontId="37" fillId="0" borderId="0" xfId="5" applyFont="1"/>
    <xf numFmtId="0" fontId="37" fillId="0" borderId="0" xfId="5" quotePrefix="1" applyFont="1" applyFill="1"/>
    <xf numFmtId="164" fontId="23" fillId="0" borderId="4" xfId="0" applyNumberFormat="1" applyFont="1" applyBorder="1" applyAlignment="1">
      <alignment vertical="center"/>
    </xf>
    <xf numFmtId="164" fontId="23" fillId="0" borderId="5" xfId="0" applyNumberFormat="1" applyFont="1" applyBorder="1" applyAlignment="1">
      <alignment vertical="center"/>
    </xf>
    <xf numFmtId="0" fontId="24" fillId="0" borderId="11" xfId="1" applyFont="1" applyBorder="1" applyAlignment="1">
      <alignment horizontal="left" vertical="center" indent="1"/>
    </xf>
    <xf numFmtId="0" fontId="24" fillId="0" borderId="11" xfId="1" applyFont="1" applyBorder="1" applyAlignment="1">
      <alignment horizontal="left" vertical="center" wrapText="1" indent="1"/>
    </xf>
    <xf numFmtId="0" fontId="24" fillId="0" borderId="12" xfId="1" applyFont="1" applyBorder="1" applyAlignment="1">
      <alignment horizontal="left" vertical="center" indent="1"/>
    </xf>
    <xf numFmtId="0" fontId="24" fillId="0" borderId="11" xfId="0" applyFont="1" applyBorder="1" applyAlignment="1">
      <alignment horizontal="left" vertical="center" indent="1"/>
    </xf>
    <xf numFmtId="0" fontId="24" fillId="0" borderId="12" xfId="0" applyFont="1" applyBorder="1" applyAlignment="1">
      <alignment horizontal="left" vertical="center" indent="1"/>
    </xf>
    <xf numFmtId="0" fontId="24" fillId="0" borderId="11" xfId="0" applyFont="1" applyBorder="1" applyAlignment="1">
      <alignment horizontal="left" vertical="center" indent="2"/>
    </xf>
    <xf numFmtId="0" fontId="24" fillId="0" borderId="11" xfId="0" applyFont="1" applyBorder="1" applyAlignment="1">
      <alignment horizontal="left" vertical="center" indent="3"/>
    </xf>
    <xf numFmtId="0" fontId="24" fillId="0" borderId="11" xfId="1" applyFont="1" applyBorder="1" applyAlignment="1">
      <alignment horizontal="left" vertical="center" indent="2"/>
    </xf>
    <xf numFmtId="0" fontId="24" fillId="0" borderId="11" xfId="1" applyFont="1" applyBorder="1" applyAlignment="1">
      <alignment horizontal="left" vertical="center" indent="3"/>
    </xf>
    <xf numFmtId="0" fontId="24" fillId="0" borderId="11" xfId="1" applyFont="1" applyBorder="1" applyAlignment="1">
      <alignment horizontal="left" vertical="center" indent="4"/>
    </xf>
    <xf numFmtId="164" fontId="23" fillId="0" borderId="8" xfId="0" applyNumberFormat="1" applyFont="1" applyBorder="1" applyAlignment="1">
      <alignment horizontal="center" vertical="center"/>
    </xf>
    <xf numFmtId="164" fontId="23" fillId="0" borderId="11" xfId="0" applyNumberFormat="1" applyFont="1" applyBorder="1" applyAlignment="1">
      <alignment horizontal="center" vertical="center" wrapText="1"/>
    </xf>
    <xf numFmtId="164" fontId="24" fillId="0" borderId="11" xfId="0" applyNumberFormat="1" applyFont="1" applyBorder="1" applyAlignment="1">
      <alignment horizontal="center" vertical="center" wrapText="1"/>
    </xf>
    <xf numFmtId="164" fontId="23" fillId="0" borderId="12" xfId="0" applyNumberFormat="1" applyFont="1" applyBorder="1" applyAlignment="1">
      <alignment horizontal="center" vertical="center" wrapText="1"/>
    </xf>
    <xf numFmtId="164" fontId="18" fillId="0" borderId="12" xfId="1" applyNumberFormat="1" applyFont="1" applyBorder="1" applyAlignment="1">
      <alignment horizontal="center" vertical="center"/>
    </xf>
    <xf numFmtId="164" fontId="18" fillId="0" borderId="7" xfId="1" applyNumberFormat="1" applyFont="1" applyBorder="1" applyAlignment="1">
      <alignment horizontal="center" vertical="center"/>
    </xf>
    <xf numFmtId="164" fontId="18" fillId="0" borderId="8" xfId="1" applyNumberFormat="1" applyFont="1" applyBorder="1" applyAlignment="1">
      <alignment horizontal="center" vertical="center"/>
    </xf>
    <xf numFmtId="2" fontId="22" fillId="0" borderId="8" xfId="0" applyNumberFormat="1" applyFont="1" applyBorder="1" applyAlignment="1">
      <alignment horizontal="center" vertical="center" wrapText="1"/>
    </xf>
    <xf numFmtId="2" fontId="18" fillId="0" borderId="0" xfId="0" applyNumberFormat="1" applyFont="1" applyAlignment="1">
      <alignment horizontal="center" vertical="center" wrapText="1"/>
    </xf>
    <xf numFmtId="164" fontId="24" fillId="0" borderId="4" xfId="1" applyNumberFormat="1" applyFont="1" applyBorder="1" applyAlignment="1">
      <alignment horizontal="center" vertical="center"/>
    </xf>
    <xf numFmtId="2" fontId="24" fillId="0" borderId="4" xfId="1" applyNumberFormat="1" applyFont="1" applyBorder="1" applyAlignment="1">
      <alignment horizontal="center" vertical="center"/>
    </xf>
    <xf numFmtId="2" fontId="24" fillId="0" borderId="6" xfId="1" applyNumberFormat="1" applyFont="1" applyBorder="1" applyAlignment="1">
      <alignment horizontal="center" vertical="center"/>
    </xf>
    <xf numFmtId="164" fontId="18" fillId="0" borderId="6" xfId="1" applyNumberFormat="1" applyFont="1" applyBorder="1" applyAlignment="1">
      <alignment horizontal="center" vertical="center"/>
    </xf>
    <xf numFmtId="0" fontId="20" fillId="0" borderId="0" xfId="0" applyFont="1"/>
    <xf numFmtId="0" fontId="20" fillId="0" borderId="11" xfId="0" applyFont="1" applyBorder="1" applyAlignment="1">
      <alignment vertical="center"/>
    </xf>
    <xf numFmtId="0" fontId="22" fillId="2" borderId="8" xfId="0" applyFont="1" applyFill="1" applyBorder="1" applyAlignment="1">
      <alignment horizontal="center" vertical="center"/>
    </xf>
    <xf numFmtId="164" fontId="24" fillId="0" borderId="8" xfId="0" applyNumberFormat="1" applyFont="1" applyBorder="1" applyAlignment="1">
      <alignment horizontal="center" vertical="center"/>
    </xf>
    <xf numFmtId="164" fontId="24" fillId="0" borderId="6" xfId="1" applyNumberFormat="1" applyFont="1" applyBorder="1" applyAlignment="1">
      <alignment horizontal="center" vertical="center"/>
    </xf>
    <xf numFmtId="164" fontId="24" fillId="0" borderId="2" xfId="1" applyNumberFormat="1" applyFont="1" applyBorder="1" applyAlignment="1">
      <alignment horizontal="center" vertical="center"/>
    </xf>
    <xf numFmtId="164" fontId="23" fillId="0" borderId="10" xfId="0" applyNumberFormat="1" applyFont="1" applyBorder="1" applyAlignment="1">
      <alignment horizontal="center" vertical="center"/>
    </xf>
    <xf numFmtId="164" fontId="24" fillId="0" borderId="11" xfId="0" applyNumberFormat="1" applyFont="1" applyBorder="1" applyAlignment="1">
      <alignment horizontal="center" vertical="center"/>
    </xf>
    <xf numFmtId="164" fontId="24" fillId="0" borderId="12" xfId="0" applyNumberFormat="1" applyFont="1" applyBorder="1" applyAlignment="1">
      <alignment horizontal="center" vertical="center"/>
    </xf>
    <xf numFmtId="164" fontId="22" fillId="0" borderId="5" xfId="0" applyNumberFormat="1" applyFont="1" applyBorder="1" applyAlignment="1">
      <alignment horizontal="center" vertical="center"/>
    </xf>
    <xf numFmtId="164" fontId="22" fillId="0" borderId="10" xfId="0" applyNumberFormat="1" applyFont="1" applyBorder="1" applyAlignment="1">
      <alignment horizontal="center" vertical="center"/>
    </xf>
    <xf numFmtId="164" fontId="18" fillId="0" borderId="11" xfId="0" applyNumberFormat="1" applyFont="1" applyBorder="1" applyAlignment="1">
      <alignment horizontal="center" vertical="center"/>
    </xf>
    <xf numFmtId="164" fontId="18" fillId="0" borderId="12" xfId="0" applyNumberFormat="1" applyFont="1" applyBorder="1" applyAlignment="1">
      <alignment horizontal="center" vertical="center"/>
    </xf>
    <xf numFmtId="164" fontId="23" fillId="0" borderId="10" xfId="1" applyNumberFormat="1" applyFont="1" applyBorder="1" applyAlignment="1">
      <alignment horizontal="center" vertical="center"/>
    </xf>
    <xf numFmtId="165" fontId="24" fillId="0" borderId="10" xfId="1" applyNumberFormat="1" applyFont="1" applyBorder="1" applyAlignment="1">
      <alignment horizontal="center" vertical="center"/>
    </xf>
    <xf numFmtId="164" fontId="24" fillId="0" borderId="15" xfId="1" applyNumberFormat="1" applyFont="1" applyBorder="1" applyAlignment="1">
      <alignment horizontal="center" vertical="center"/>
    </xf>
    <xf numFmtId="2" fontId="24" fillId="0" borderId="10" xfId="1" applyNumberFormat="1" applyFont="1" applyBorder="1" applyAlignment="1">
      <alignment horizontal="center" vertical="center"/>
    </xf>
    <xf numFmtId="164" fontId="23" fillId="0" borderId="15" xfId="0" applyNumberFormat="1" applyFont="1" applyBorder="1" applyAlignment="1">
      <alignment horizontal="center" vertical="center"/>
    </xf>
    <xf numFmtId="164" fontId="22" fillId="0" borderId="15" xfId="0" applyNumberFormat="1" applyFont="1" applyBorder="1" applyAlignment="1">
      <alignment horizontal="center" vertical="center"/>
    </xf>
    <xf numFmtId="164" fontId="23" fillId="0" borderId="15" xfId="1" applyNumberFormat="1" applyFont="1" applyBorder="1" applyAlignment="1">
      <alignment horizontal="center" vertical="center"/>
    </xf>
    <xf numFmtId="164" fontId="23" fillId="0" borderId="3" xfId="1" applyNumberFormat="1" applyFont="1" applyBorder="1" applyAlignment="1">
      <alignment horizontal="center" vertical="center"/>
    </xf>
    <xf numFmtId="165" fontId="24" fillId="0" borderId="15" xfId="1" applyNumberFormat="1" applyFont="1" applyBorder="1" applyAlignment="1">
      <alignment horizontal="center" vertical="center"/>
    </xf>
    <xf numFmtId="2" fontId="24" fillId="0" borderId="15" xfId="1" applyNumberFormat="1" applyFont="1" applyBorder="1" applyAlignment="1">
      <alignment horizontal="center" vertical="center"/>
    </xf>
    <xf numFmtId="0" fontId="23" fillId="2" borderId="10" xfId="0" applyFont="1" applyFill="1" applyBorder="1" applyAlignment="1">
      <alignment horizontal="center" vertical="center"/>
    </xf>
    <xf numFmtId="0" fontId="23" fillId="2" borderId="12" xfId="0" applyFont="1" applyFill="1" applyBorder="1" applyAlignment="1">
      <alignment horizontal="center" vertical="center"/>
    </xf>
    <xf numFmtId="0" fontId="10" fillId="0" borderId="0" xfId="1" applyFont="1"/>
    <xf numFmtId="164" fontId="10" fillId="0" borderId="0" xfId="1" applyNumberFormat="1" applyFont="1"/>
    <xf numFmtId="164" fontId="18" fillId="0" borderId="0" xfId="1" applyNumberFormat="1" applyFont="1"/>
    <xf numFmtId="166" fontId="10" fillId="0" borderId="0" xfId="1" applyNumberFormat="1" applyFont="1"/>
    <xf numFmtId="166" fontId="10" fillId="0" borderId="0" xfId="0" applyNumberFormat="1" applyFont="1"/>
    <xf numFmtId="166" fontId="41" fillId="0" borderId="0" xfId="0" applyNumberFormat="1" applyFont="1" applyAlignment="1">
      <alignment horizontal="right" wrapText="1"/>
    </xf>
    <xf numFmtId="167" fontId="10" fillId="0" borderId="0" xfId="1" applyNumberFormat="1" applyFont="1"/>
    <xf numFmtId="0" fontId="24" fillId="0" borderId="12" xfId="0" applyFont="1" applyBorder="1" applyAlignment="1">
      <alignment vertical="center" wrapText="1"/>
    </xf>
    <xf numFmtId="0" fontId="21" fillId="0" borderId="0" xfId="3" applyFont="1" applyAlignment="1">
      <alignment horizontal="left" vertical="top" wrapText="1"/>
    </xf>
    <xf numFmtId="164" fontId="23" fillId="2" borderId="9" xfId="0" applyNumberFormat="1" applyFont="1" applyFill="1" applyBorder="1" applyAlignment="1">
      <alignment horizontal="center" vertical="center"/>
    </xf>
    <xf numFmtId="164" fontId="23" fillId="2" borderId="13" xfId="0" applyNumberFormat="1" applyFont="1" applyFill="1" applyBorder="1" applyAlignment="1">
      <alignment horizontal="center" vertical="center"/>
    </xf>
    <xf numFmtId="164" fontId="23" fillId="2" borderId="14" xfId="0" applyNumberFormat="1" applyFont="1" applyFill="1" applyBorder="1" applyAlignment="1">
      <alignment horizontal="center" vertical="center"/>
    </xf>
    <xf numFmtId="0" fontId="23" fillId="2" borderId="10"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23" fillId="2" borderId="14"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14" xfId="0" applyFont="1" applyFill="1" applyBorder="1" applyAlignment="1">
      <alignment horizontal="center" vertical="center"/>
    </xf>
    <xf numFmtId="0" fontId="20" fillId="0" borderId="0" xfId="1" applyFont="1" applyAlignment="1">
      <alignment horizontal="left" wrapText="1"/>
    </xf>
    <xf numFmtId="0" fontId="23" fillId="2" borderId="9" xfId="1" applyFont="1" applyFill="1" applyBorder="1" applyAlignment="1">
      <alignment horizontal="center" vertical="center"/>
    </xf>
    <xf numFmtId="0" fontId="23" fillId="2" borderId="13" xfId="1" applyFont="1" applyFill="1" applyBorder="1" applyAlignment="1">
      <alignment horizontal="center" vertical="center"/>
    </xf>
    <xf numFmtId="0" fontId="23" fillId="2" borderId="14" xfId="1" applyFont="1" applyFill="1" applyBorder="1" applyAlignment="1">
      <alignment horizontal="center" vertical="center"/>
    </xf>
    <xf numFmtId="0" fontId="23" fillId="2" borderId="9" xfId="1" applyFont="1" applyFill="1" applyBorder="1" applyAlignment="1">
      <alignment horizontal="center" vertical="center" wrapText="1"/>
    </xf>
    <xf numFmtId="0" fontId="23" fillId="2" borderId="13" xfId="1" applyFont="1" applyFill="1" applyBorder="1" applyAlignment="1">
      <alignment horizontal="center" vertical="center" wrapText="1"/>
    </xf>
    <xf numFmtId="0" fontId="23" fillId="2" borderId="14" xfId="1"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 borderId="15" xfId="0" applyFont="1" applyFill="1" applyBorder="1" applyAlignment="1">
      <alignment horizontal="center" vertical="center"/>
    </xf>
    <xf numFmtId="0" fontId="23" fillId="2" borderId="8" xfId="0" applyFont="1" applyFill="1" applyBorder="1" applyAlignment="1">
      <alignment horizontal="center" vertical="center"/>
    </xf>
    <xf numFmtId="0" fontId="24" fillId="0" borderId="0" xfId="0" applyFont="1" applyAlignment="1">
      <alignment horizontal="left" vertical="center" wrapText="1"/>
    </xf>
    <xf numFmtId="166" fontId="22" fillId="2" borderId="9" xfId="0" applyNumberFormat="1" applyFont="1" applyFill="1" applyBorder="1" applyAlignment="1">
      <alignment horizontal="center" vertical="center"/>
    </xf>
    <xf numFmtId="166" fontId="22" fillId="2" borderId="13" xfId="0" applyNumberFormat="1" applyFont="1" applyFill="1" applyBorder="1" applyAlignment="1">
      <alignment horizontal="center" vertical="center"/>
    </xf>
    <xf numFmtId="166" fontId="22" fillId="2" borderId="14" xfId="0" applyNumberFormat="1" applyFont="1" applyFill="1" applyBorder="1" applyAlignment="1">
      <alignment horizontal="center" vertical="center"/>
    </xf>
    <xf numFmtId="0" fontId="22" fillId="2" borderId="10"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3" fillId="2" borderId="1" xfId="0" applyFont="1" applyFill="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1">
    <dxf>
      <font>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55" x14ac:dyDescent="0.2"/>
  <sheetData>
    <row r="1" spans="1:14" x14ac:dyDescent="0.2">
      <c r="A1">
        <v>450</v>
      </c>
      <c r="B1" t="s">
        <v>651</v>
      </c>
    </row>
    <row r="2" spans="1:14" x14ac:dyDescent="0.2">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
      <c r="A211" s="1" t="s">
        <v>87</v>
      </c>
      <c r="B211" t="s">
        <v>69</v>
      </c>
      <c r="C211" t="s">
        <v>442</v>
      </c>
      <c r="D211" t="s">
        <v>422</v>
      </c>
      <c r="E211" s="2">
        <v>42816.678148148145</v>
      </c>
    </row>
    <row r="212" spans="1:14" x14ac:dyDescent="0.2">
      <c r="A212" s="1" t="s">
        <v>87</v>
      </c>
      <c r="B212" t="s">
        <v>70</v>
      </c>
      <c r="C212" t="s">
        <v>442</v>
      </c>
      <c r="D212" t="s">
        <v>143</v>
      </c>
      <c r="E212" s="2">
        <v>42816.678148148145</v>
      </c>
    </row>
    <row r="213" spans="1:14" x14ac:dyDescent="0.2">
      <c r="A213" s="1" t="s">
        <v>87</v>
      </c>
      <c r="B213" t="s">
        <v>67</v>
      </c>
      <c r="C213" t="s">
        <v>442</v>
      </c>
      <c r="D213" t="s">
        <v>142</v>
      </c>
      <c r="E213" s="2">
        <v>42816.678148148145</v>
      </c>
    </row>
    <row r="214" spans="1:14" x14ac:dyDescent="0.2">
      <c r="A214" s="1" t="s">
        <v>87</v>
      </c>
      <c r="B214" t="s">
        <v>71</v>
      </c>
      <c r="C214" t="s">
        <v>442</v>
      </c>
      <c r="D214" t="s">
        <v>144</v>
      </c>
      <c r="E214" s="2">
        <v>42816.678148148145</v>
      </c>
    </row>
    <row r="215" spans="1:14" x14ac:dyDescent="0.2">
      <c r="A215" s="1" t="s">
        <v>87</v>
      </c>
      <c r="B215" t="s">
        <v>68</v>
      </c>
      <c r="C215" t="s">
        <v>442</v>
      </c>
      <c r="D215" t="s">
        <v>421</v>
      </c>
      <c r="E215" s="2">
        <v>42816.678148148145</v>
      </c>
    </row>
    <row r="216" spans="1:14" x14ac:dyDescent="0.2">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
      <c r="A227" s="1" t="s">
        <v>603</v>
      </c>
      <c r="B227" t="s">
        <v>221</v>
      </c>
      <c r="D227" t="s">
        <v>481</v>
      </c>
      <c r="E227" s="3">
        <v>0</v>
      </c>
    </row>
    <row r="228" spans="1:14" x14ac:dyDescent="0.2">
      <c r="A228" s="1" t="s">
        <v>603</v>
      </c>
      <c r="B228" t="s">
        <v>213</v>
      </c>
      <c r="D228" t="s">
        <v>481</v>
      </c>
      <c r="E228" s="3">
        <v>0</v>
      </c>
    </row>
    <row r="229" spans="1:14" x14ac:dyDescent="0.2">
      <c r="A229" s="1" t="s">
        <v>603</v>
      </c>
      <c r="B229" t="s">
        <v>102</v>
      </c>
      <c r="D229" t="s">
        <v>481</v>
      </c>
      <c r="E229" s="3">
        <v>0</v>
      </c>
    </row>
    <row r="230" spans="1:14" x14ac:dyDescent="0.2">
      <c r="A230" s="1" t="s">
        <v>603</v>
      </c>
      <c r="B230" t="s">
        <v>98</v>
      </c>
      <c r="D230" t="s">
        <v>481</v>
      </c>
      <c r="E230" s="3">
        <v>0</v>
      </c>
    </row>
    <row r="231" spans="1:14" x14ac:dyDescent="0.2">
      <c r="A231" s="1" t="s">
        <v>603</v>
      </c>
      <c r="B231" t="s">
        <v>94</v>
      </c>
      <c r="D231" t="s">
        <v>481</v>
      </c>
      <c r="E231" s="3">
        <v>0</v>
      </c>
    </row>
    <row r="232" spans="1:14" x14ac:dyDescent="0.2">
      <c r="A232" s="1" t="s">
        <v>603</v>
      </c>
      <c r="B232" t="s">
        <v>224</v>
      </c>
      <c r="D232" t="s">
        <v>481</v>
      </c>
      <c r="E232" s="3">
        <v>0</v>
      </c>
    </row>
    <row r="233" spans="1:14" x14ac:dyDescent="0.2">
      <c r="A233" s="1" t="s">
        <v>603</v>
      </c>
      <c r="B233" t="s">
        <v>209</v>
      </c>
      <c r="D233" t="s">
        <v>481</v>
      </c>
      <c r="E233" s="3">
        <v>0</v>
      </c>
    </row>
    <row r="234" spans="1:14" x14ac:dyDescent="0.2">
      <c r="A234" s="1" t="s">
        <v>603</v>
      </c>
      <c r="B234" t="s">
        <v>210</v>
      </c>
      <c r="D234" t="s">
        <v>481</v>
      </c>
      <c r="E234" s="3">
        <v>0</v>
      </c>
    </row>
    <row r="235" spans="1:14" x14ac:dyDescent="0.2">
      <c r="A235" s="1" t="s">
        <v>603</v>
      </c>
      <c r="B235" t="s">
        <v>101</v>
      </c>
      <c r="D235" t="s">
        <v>481</v>
      </c>
      <c r="E235" s="3">
        <v>0</v>
      </c>
    </row>
    <row r="236" spans="1:14" x14ac:dyDescent="0.2">
      <c r="A236" s="1" t="s">
        <v>603</v>
      </c>
      <c r="B236" t="s">
        <v>97</v>
      </c>
      <c r="D236" t="s">
        <v>481</v>
      </c>
      <c r="E236" s="3">
        <v>0</v>
      </c>
    </row>
    <row r="237" spans="1:14" x14ac:dyDescent="0.2">
      <c r="A237" s="1" t="s">
        <v>603</v>
      </c>
      <c r="B237" t="s">
        <v>92</v>
      </c>
      <c r="D237" t="s">
        <v>481</v>
      </c>
      <c r="E237" s="3">
        <v>0</v>
      </c>
    </row>
    <row r="238" spans="1:14" x14ac:dyDescent="0.2">
      <c r="A238" s="1" t="s">
        <v>603</v>
      </c>
      <c r="B238" t="s">
        <v>223</v>
      </c>
      <c r="D238" t="s">
        <v>481</v>
      </c>
      <c r="E238" s="3">
        <v>0</v>
      </c>
    </row>
    <row r="239" spans="1:14" x14ac:dyDescent="0.2">
      <c r="A239" s="1" t="s">
        <v>603</v>
      </c>
      <c r="B239" t="s">
        <v>212</v>
      </c>
      <c r="D239" t="s">
        <v>481</v>
      </c>
      <c r="E239" s="3">
        <v>0</v>
      </c>
    </row>
    <row r="240" spans="1:14" x14ac:dyDescent="0.2">
      <c r="A240" s="1" t="s">
        <v>603</v>
      </c>
      <c r="B240" t="s">
        <v>214</v>
      </c>
      <c r="D240" t="s">
        <v>481</v>
      </c>
      <c r="E240" s="3">
        <v>0</v>
      </c>
    </row>
    <row r="241" spans="1:14" x14ac:dyDescent="0.2">
      <c r="A241" s="1" t="s">
        <v>603</v>
      </c>
      <c r="B241" t="s">
        <v>100</v>
      </c>
      <c r="D241" t="s">
        <v>481</v>
      </c>
      <c r="E241" s="3">
        <v>0</v>
      </c>
    </row>
    <row r="242" spans="1:14" x14ac:dyDescent="0.2">
      <c r="A242" s="1" t="s">
        <v>603</v>
      </c>
      <c r="B242" t="s">
        <v>96</v>
      </c>
      <c r="D242" t="s">
        <v>481</v>
      </c>
      <c r="E242" s="3">
        <v>0</v>
      </c>
    </row>
    <row r="243" spans="1:14" x14ac:dyDescent="0.2">
      <c r="A243" s="1" t="s">
        <v>603</v>
      </c>
      <c r="B243" t="s">
        <v>222</v>
      </c>
      <c r="D243" t="s">
        <v>481</v>
      </c>
      <c r="E243" s="3">
        <v>0</v>
      </c>
    </row>
    <row r="244" spans="1:14" x14ac:dyDescent="0.2">
      <c r="A244" s="1" t="s">
        <v>603</v>
      </c>
      <c r="B244" t="s">
        <v>211</v>
      </c>
      <c r="D244" t="s">
        <v>481</v>
      </c>
      <c r="E244" s="3">
        <v>0</v>
      </c>
    </row>
    <row r="245" spans="1:14" x14ac:dyDescent="0.2">
      <c r="A245" s="1" t="s">
        <v>603</v>
      </c>
      <c r="B245" t="s">
        <v>99</v>
      </c>
      <c r="D245" t="s">
        <v>481</v>
      </c>
      <c r="E245" s="3">
        <v>0</v>
      </c>
    </row>
    <row r="246" spans="1:14" x14ac:dyDescent="0.2">
      <c r="A246" s="1" t="s">
        <v>603</v>
      </c>
      <c r="B246" t="s">
        <v>95</v>
      </c>
      <c r="D246" t="s">
        <v>481</v>
      </c>
      <c r="E246" s="3">
        <v>0</v>
      </c>
    </row>
    <row r="247" spans="1:14" x14ac:dyDescent="0.2">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
      <c r="A309" s="1" t="s">
        <v>483</v>
      </c>
      <c r="B309" t="s">
        <v>486</v>
      </c>
      <c r="C309" t="s">
        <v>148</v>
      </c>
      <c r="D309">
        <v>102.25337355271175</v>
      </c>
      <c r="E309" s="2">
        <v>42845.63244212963</v>
      </c>
      <c r="F309" t="b">
        <v>1</v>
      </c>
      <c r="G309" s="1" t="s">
        <v>650</v>
      </c>
      <c r="H309">
        <v>2017</v>
      </c>
      <c r="I309">
        <v>2017</v>
      </c>
      <c r="J309">
        <v>0</v>
      </c>
      <c r="K309" s="1" t="s">
        <v>2</v>
      </c>
      <c r="L309" t="b">
        <v>1</v>
      </c>
      <c r="M309" t="b">
        <v>0</v>
      </c>
      <c r="N309" t="b">
        <v>0</v>
      </c>
    </row>
    <row r="310" spans="1:14" x14ac:dyDescent="0.2">
      <c r="A310" s="1" t="s">
        <v>483</v>
      </c>
      <c r="B310" t="s">
        <v>186</v>
      </c>
      <c r="C310" t="s">
        <v>148</v>
      </c>
      <c r="D310">
        <v>79.382000000000005</v>
      </c>
      <c r="E310" s="2">
        <v>42845.63244212963</v>
      </c>
      <c r="F310" t="b">
        <v>1</v>
      </c>
      <c r="G310" s="1" t="s">
        <v>650</v>
      </c>
      <c r="H310">
        <v>2001</v>
      </c>
      <c r="I310">
        <v>2001</v>
      </c>
      <c r="J310">
        <v>0</v>
      </c>
      <c r="K310" s="1" t="s">
        <v>2</v>
      </c>
      <c r="L310" t="b">
        <v>1</v>
      </c>
      <c r="M310" t="b">
        <v>0</v>
      </c>
      <c r="N310" t="b">
        <v>0</v>
      </c>
    </row>
    <row r="311" spans="1:14" x14ac:dyDescent="0.2">
      <c r="A311" s="1" t="s">
        <v>483</v>
      </c>
      <c r="B311" t="s">
        <v>153</v>
      </c>
      <c r="C311" t="s">
        <v>148</v>
      </c>
      <c r="D311">
        <v>74.212999999999994</v>
      </c>
      <c r="E311" s="2">
        <v>42845.63244212963</v>
      </c>
      <c r="F311" t="b">
        <v>1</v>
      </c>
      <c r="G311" s="1" t="s">
        <v>650</v>
      </c>
      <c r="H311">
        <v>1996</v>
      </c>
      <c r="I311">
        <v>1996</v>
      </c>
      <c r="J311">
        <v>0</v>
      </c>
      <c r="K311" s="1" t="s">
        <v>2</v>
      </c>
      <c r="L311" t="b">
        <v>1</v>
      </c>
      <c r="M311" t="b">
        <v>0</v>
      </c>
      <c r="N311" t="b">
        <v>0</v>
      </c>
    </row>
    <row r="312" spans="1:14" x14ac:dyDescent="0.2">
      <c r="A312" s="1" t="s">
        <v>483</v>
      </c>
      <c r="B312" t="s">
        <v>492</v>
      </c>
      <c r="C312" t="s">
        <v>148</v>
      </c>
      <c r="D312">
        <v>79.838999999999999</v>
      </c>
      <c r="E312" s="2">
        <v>42845.63244212963</v>
      </c>
      <c r="F312" t="b">
        <v>1</v>
      </c>
      <c r="G312" s="1" t="s">
        <v>650</v>
      </c>
      <c r="H312">
        <v>2003</v>
      </c>
      <c r="I312">
        <v>2003</v>
      </c>
      <c r="J312">
        <v>0</v>
      </c>
      <c r="K312" s="1" t="s">
        <v>2</v>
      </c>
      <c r="L312" t="b">
        <v>1</v>
      </c>
      <c r="M312" t="b">
        <v>0</v>
      </c>
      <c r="N312" t="b">
        <v>0</v>
      </c>
    </row>
    <row r="313" spans="1:14" x14ac:dyDescent="0.2">
      <c r="A313" s="1" t="s">
        <v>483</v>
      </c>
      <c r="B313" t="s">
        <v>490</v>
      </c>
      <c r="C313" t="s">
        <v>148</v>
      </c>
      <c r="D313">
        <v>96.061000000000007</v>
      </c>
      <c r="E313" s="2">
        <v>42845.63244212963</v>
      </c>
      <c r="F313" t="b">
        <v>1</v>
      </c>
      <c r="G313" s="1" t="s">
        <v>650</v>
      </c>
      <c r="H313">
        <v>2012</v>
      </c>
      <c r="I313">
        <v>2012</v>
      </c>
      <c r="J313">
        <v>0</v>
      </c>
      <c r="K313" s="1" t="s">
        <v>2</v>
      </c>
      <c r="L313" t="b">
        <v>1</v>
      </c>
      <c r="M313" t="b">
        <v>0</v>
      </c>
      <c r="N313" t="b">
        <v>0</v>
      </c>
    </row>
    <row r="314" spans="1:14" x14ac:dyDescent="0.2">
      <c r="A314" s="1" t="s">
        <v>483</v>
      </c>
      <c r="B314" t="s">
        <v>489</v>
      </c>
      <c r="C314" t="s">
        <v>148</v>
      </c>
      <c r="D314">
        <v>90.983999999999995</v>
      </c>
      <c r="E314" s="2">
        <v>42845.63244212963</v>
      </c>
      <c r="F314" t="b">
        <v>1</v>
      </c>
      <c r="G314" s="1" t="s">
        <v>650</v>
      </c>
      <c r="H314">
        <v>2010</v>
      </c>
      <c r="I314">
        <v>2010</v>
      </c>
      <c r="J314">
        <v>0</v>
      </c>
      <c r="K314" s="1" t="s">
        <v>2</v>
      </c>
      <c r="L314" t="b">
        <v>1</v>
      </c>
      <c r="M314" t="b">
        <v>0</v>
      </c>
      <c r="N314" t="b">
        <v>0</v>
      </c>
    </row>
    <row r="315" spans="1:14" x14ac:dyDescent="0.2">
      <c r="A315" s="1" t="s">
        <v>483</v>
      </c>
      <c r="B315" t="s">
        <v>151</v>
      </c>
      <c r="C315" t="s">
        <v>148</v>
      </c>
      <c r="D315">
        <v>71.058999999999997</v>
      </c>
      <c r="E315" s="2">
        <v>42845.63244212963</v>
      </c>
      <c r="F315" t="b">
        <v>1</v>
      </c>
      <c r="G315" s="1" t="s">
        <v>650</v>
      </c>
      <c r="H315">
        <v>1994</v>
      </c>
      <c r="I315">
        <v>1994</v>
      </c>
      <c r="J315">
        <v>0</v>
      </c>
      <c r="K315" s="1" t="s">
        <v>2</v>
      </c>
      <c r="L315" t="b">
        <v>1</v>
      </c>
      <c r="M315" t="b">
        <v>0</v>
      </c>
      <c r="N315" t="b">
        <v>0</v>
      </c>
    </row>
    <row r="316" spans="1:14" x14ac:dyDescent="0.2">
      <c r="A316" s="1" t="s">
        <v>483</v>
      </c>
      <c r="B316" t="s">
        <v>494</v>
      </c>
      <c r="C316" t="s">
        <v>148</v>
      </c>
      <c r="D316">
        <v>97.224999999999994</v>
      </c>
      <c r="E316" s="2">
        <v>42845.63244212963</v>
      </c>
      <c r="F316" t="b">
        <v>1</v>
      </c>
      <c r="G316" s="1" t="s">
        <v>650</v>
      </c>
      <c r="H316">
        <v>2013</v>
      </c>
      <c r="I316">
        <v>2013</v>
      </c>
      <c r="J316">
        <v>0</v>
      </c>
      <c r="K316" s="1" t="s">
        <v>2</v>
      </c>
      <c r="L316" t="b">
        <v>1</v>
      </c>
      <c r="M316" t="b">
        <v>0</v>
      </c>
      <c r="N316" t="b">
        <v>0</v>
      </c>
    </row>
    <row r="317" spans="1:14" x14ac:dyDescent="0.2">
      <c r="A317" s="1" t="s">
        <v>483</v>
      </c>
      <c r="B317" t="s">
        <v>154</v>
      </c>
      <c r="C317" t="s">
        <v>148</v>
      </c>
      <c r="D317">
        <v>75.578999999999994</v>
      </c>
      <c r="E317" s="2">
        <v>42845.63244212963</v>
      </c>
      <c r="F317" t="b">
        <v>1</v>
      </c>
      <c r="G317" s="1" t="s">
        <v>650</v>
      </c>
      <c r="H317">
        <v>1997</v>
      </c>
      <c r="I317">
        <v>1997</v>
      </c>
      <c r="J317">
        <v>0</v>
      </c>
      <c r="K317" s="1" t="s">
        <v>2</v>
      </c>
      <c r="L317" t="b">
        <v>1</v>
      </c>
      <c r="M317" t="b">
        <v>0</v>
      </c>
      <c r="N317" t="b">
        <v>0</v>
      </c>
    </row>
    <row r="318" spans="1:14" x14ac:dyDescent="0.2">
      <c r="A318" s="1" t="s">
        <v>483</v>
      </c>
      <c r="B318" t="s">
        <v>187</v>
      </c>
      <c r="C318" t="s">
        <v>148</v>
      </c>
      <c r="D318">
        <v>76.724000000000004</v>
      </c>
      <c r="E318" s="2">
        <v>42845.63244212963</v>
      </c>
      <c r="F318" t="b">
        <v>1</v>
      </c>
      <c r="G318" s="1" t="s">
        <v>650</v>
      </c>
      <c r="H318">
        <v>1999</v>
      </c>
      <c r="I318">
        <v>1999</v>
      </c>
      <c r="J318">
        <v>0</v>
      </c>
      <c r="K318" s="1" t="s">
        <v>2</v>
      </c>
      <c r="L318" t="b">
        <v>1</v>
      </c>
      <c r="M318" t="b">
        <v>0</v>
      </c>
      <c r="N318" t="b">
        <v>0</v>
      </c>
    </row>
    <row r="319" spans="1:14" x14ac:dyDescent="0.2">
      <c r="A319" s="1" t="s">
        <v>483</v>
      </c>
      <c r="B319" t="s">
        <v>491</v>
      </c>
      <c r="C319" t="s">
        <v>148</v>
      </c>
      <c r="D319">
        <v>83.884</v>
      </c>
      <c r="E319" s="2">
        <v>42845.63244212963</v>
      </c>
      <c r="F319" t="b">
        <v>1</v>
      </c>
      <c r="G319" s="1" t="s">
        <v>650</v>
      </c>
      <c r="H319">
        <v>2006</v>
      </c>
      <c r="I319">
        <v>2006</v>
      </c>
      <c r="J319">
        <v>0</v>
      </c>
      <c r="K319" s="1" t="s">
        <v>2</v>
      </c>
      <c r="L319" t="b">
        <v>1</v>
      </c>
      <c r="M319" t="b">
        <v>0</v>
      </c>
      <c r="N319" t="b">
        <v>0</v>
      </c>
    </row>
    <row r="320" spans="1:14" x14ac:dyDescent="0.2">
      <c r="A320" s="1" t="s">
        <v>483</v>
      </c>
      <c r="B320" t="s">
        <v>500</v>
      </c>
      <c r="C320" t="s">
        <v>148</v>
      </c>
      <c r="D320">
        <v>91.48</v>
      </c>
      <c r="E320" s="2">
        <v>42845.63244212963</v>
      </c>
      <c r="F320" t="b">
        <v>1</v>
      </c>
      <c r="G320" s="1" t="s">
        <v>650</v>
      </c>
      <c r="H320">
        <v>2009</v>
      </c>
      <c r="I320">
        <v>2009</v>
      </c>
      <c r="J320">
        <v>0</v>
      </c>
      <c r="K320" s="1" t="s">
        <v>2</v>
      </c>
      <c r="L320" t="b">
        <v>1</v>
      </c>
      <c r="M320" t="b">
        <v>0</v>
      </c>
      <c r="N320" t="b">
        <v>0</v>
      </c>
    </row>
    <row r="321" spans="1:14" x14ac:dyDescent="0.2">
      <c r="A321" s="1" t="s">
        <v>483</v>
      </c>
      <c r="B321" t="s">
        <v>498</v>
      </c>
      <c r="C321" t="s">
        <v>148</v>
      </c>
      <c r="D321">
        <v>92.804000000000002</v>
      </c>
      <c r="E321" s="2">
        <v>42845.63244212963</v>
      </c>
      <c r="F321" t="b">
        <v>1</v>
      </c>
      <c r="G321" s="1" t="s">
        <v>650</v>
      </c>
      <c r="H321">
        <v>2011</v>
      </c>
      <c r="I321">
        <v>2011</v>
      </c>
      <c r="J321">
        <v>0</v>
      </c>
      <c r="K321" s="1" t="s">
        <v>2</v>
      </c>
      <c r="L321" t="b">
        <v>1</v>
      </c>
      <c r="M321" t="b">
        <v>0</v>
      </c>
      <c r="N321" t="b">
        <v>0</v>
      </c>
    </row>
    <row r="322" spans="1:14" x14ac:dyDescent="0.2">
      <c r="A322" s="1" t="s">
        <v>483</v>
      </c>
      <c r="B322" t="s">
        <v>149</v>
      </c>
      <c r="C322" t="s">
        <v>148</v>
      </c>
      <c r="D322">
        <v>68.753</v>
      </c>
      <c r="E322" s="2">
        <v>42845.63244212963</v>
      </c>
      <c r="F322" t="b">
        <v>1</v>
      </c>
      <c r="G322" s="1" t="s">
        <v>650</v>
      </c>
      <c r="H322">
        <v>1992</v>
      </c>
      <c r="I322">
        <v>1992</v>
      </c>
      <c r="J322">
        <v>0</v>
      </c>
      <c r="K322" s="1" t="s">
        <v>2</v>
      </c>
      <c r="L322" t="b">
        <v>1</v>
      </c>
      <c r="M322" t="b">
        <v>0</v>
      </c>
      <c r="N322" t="b">
        <v>0</v>
      </c>
    </row>
    <row r="323" spans="1:14" x14ac:dyDescent="0.2">
      <c r="A323" s="1" t="s">
        <v>483</v>
      </c>
      <c r="B323" t="s">
        <v>497</v>
      </c>
      <c r="C323" t="s">
        <v>148</v>
      </c>
      <c r="D323">
        <v>89.069000000000003</v>
      </c>
      <c r="E323" s="2">
        <v>42845.63244212963</v>
      </c>
      <c r="F323" t="b">
        <v>1</v>
      </c>
      <c r="G323" s="1" t="s">
        <v>650</v>
      </c>
      <c r="H323">
        <v>2008</v>
      </c>
      <c r="I323">
        <v>2008</v>
      </c>
      <c r="J323">
        <v>0</v>
      </c>
      <c r="K323" s="1" t="s">
        <v>2</v>
      </c>
      <c r="L323" t="b">
        <v>1</v>
      </c>
      <c r="M323" t="b">
        <v>0</v>
      </c>
      <c r="N323" t="b">
        <v>0</v>
      </c>
    </row>
    <row r="324" spans="1:14" x14ac:dyDescent="0.2">
      <c r="A324" s="1" t="s">
        <v>483</v>
      </c>
      <c r="B324" t="s">
        <v>496</v>
      </c>
      <c r="C324" t="s">
        <v>148</v>
      </c>
      <c r="D324">
        <v>81.994</v>
      </c>
      <c r="E324" s="2">
        <v>42845.63244212963</v>
      </c>
      <c r="F324" t="b">
        <v>1</v>
      </c>
      <c r="G324" s="1" t="s">
        <v>650</v>
      </c>
      <c r="H324">
        <v>2005</v>
      </c>
      <c r="I324">
        <v>2005</v>
      </c>
      <c r="J324">
        <v>0</v>
      </c>
      <c r="K324" s="1" t="s">
        <v>2</v>
      </c>
      <c r="L324" t="b">
        <v>1</v>
      </c>
      <c r="M324" t="b">
        <v>0</v>
      </c>
      <c r="N324" t="b">
        <v>0</v>
      </c>
    </row>
    <row r="325" spans="1:14" x14ac:dyDescent="0.2">
      <c r="A325" s="1" t="s">
        <v>483</v>
      </c>
      <c r="B325" t="s">
        <v>495</v>
      </c>
      <c r="C325" t="s">
        <v>148</v>
      </c>
      <c r="D325">
        <v>100.77445780012187</v>
      </c>
      <c r="E325" s="2">
        <v>42845.63244212963</v>
      </c>
      <c r="F325" t="b">
        <v>1</v>
      </c>
      <c r="G325" s="1" t="s">
        <v>650</v>
      </c>
      <c r="H325">
        <v>2016</v>
      </c>
      <c r="I325">
        <v>2016</v>
      </c>
      <c r="J325">
        <v>0</v>
      </c>
      <c r="K325" s="1" t="s">
        <v>2</v>
      </c>
      <c r="L325" t="b">
        <v>1</v>
      </c>
      <c r="M325" t="b">
        <v>0</v>
      </c>
      <c r="N325" t="b">
        <v>0</v>
      </c>
    </row>
    <row r="326" spans="1:14" x14ac:dyDescent="0.2">
      <c r="A326" s="1" t="s">
        <v>483</v>
      </c>
      <c r="B326" t="s">
        <v>487</v>
      </c>
      <c r="C326" t="s">
        <v>148</v>
      </c>
      <c r="D326">
        <v>84.841999999999999</v>
      </c>
      <c r="E326" s="2">
        <v>42845.63244212963</v>
      </c>
      <c r="F326" t="b">
        <v>1</v>
      </c>
      <c r="G326" s="1" t="s">
        <v>650</v>
      </c>
      <c r="H326">
        <v>2007</v>
      </c>
      <c r="I326">
        <v>2007</v>
      </c>
      <c r="J326">
        <v>0</v>
      </c>
      <c r="K326" s="1" t="s">
        <v>2</v>
      </c>
      <c r="L326" t="b">
        <v>1</v>
      </c>
      <c r="M326" t="b">
        <v>0</v>
      </c>
      <c r="N326" t="b">
        <v>0</v>
      </c>
    </row>
    <row r="327" spans="1:14" x14ac:dyDescent="0.2">
      <c r="A327" s="1" t="s">
        <v>483</v>
      </c>
      <c r="B327" t="s">
        <v>488</v>
      </c>
      <c r="C327" t="s">
        <v>148</v>
      </c>
      <c r="D327">
        <v>67.165000000000006</v>
      </c>
      <c r="E327" s="2">
        <v>42845.63244212963</v>
      </c>
      <c r="F327" t="b">
        <v>1</v>
      </c>
      <c r="G327" s="1" t="s">
        <v>650</v>
      </c>
      <c r="H327">
        <v>1991</v>
      </c>
      <c r="I327">
        <v>1991</v>
      </c>
      <c r="J327">
        <v>0</v>
      </c>
      <c r="K327" s="1" t="s">
        <v>2</v>
      </c>
      <c r="L327" t="b">
        <v>1</v>
      </c>
      <c r="M327" t="b">
        <v>0</v>
      </c>
      <c r="N327" t="b">
        <v>0</v>
      </c>
    </row>
    <row r="328" spans="1:14" x14ac:dyDescent="0.2">
      <c r="A328" s="1" t="s">
        <v>483</v>
      </c>
      <c r="B328" t="s">
        <v>484</v>
      </c>
      <c r="C328" t="s">
        <v>148</v>
      </c>
      <c r="D328">
        <v>99.424072669104206</v>
      </c>
      <c r="E328" s="2">
        <v>42845.63244212963</v>
      </c>
      <c r="F328" t="b">
        <v>1</v>
      </c>
      <c r="G328" s="1" t="s">
        <v>650</v>
      </c>
      <c r="H328">
        <v>2014</v>
      </c>
      <c r="I328">
        <v>2014</v>
      </c>
      <c r="J328">
        <v>0</v>
      </c>
      <c r="K328" s="1" t="s">
        <v>2</v>
      </c>
      <c r="L328" t="b">
        <v>1</v>
      </c>
      <c r="M328" t="b">
        <v>0</v>
      </c>
      <c r="N328" t="b">
        <v>0</v>
      </c>
    </row>
    <row r="329" spans="1:14" x14ac:dyDescent="0.2">
      <c r="A329" s="1" t="s">
        <v>483</v>
      </c>
      <c r="B329" t="s">
        <v>185</v>
      </c>
      <c r="C329" t="s">
        <v>148</v>
      </c>
      <c r="D329">
        <v>77.051000000000002</v>
      </c>
      <c r="E329" s="2">
        <v>42845.63244212963</v>
      </c>
      <c r="F329" t="b">
        <v>1</v>
      </c>
      <c r="G329" s="1" t="s">
        <v>650</v>
      </c>
      <c r="H329">
        <v>1998</v>
      </c>
      <c r="I329">
        <v>1998</v>
      </c>
      <c r="J329">
        <v>0</v>
      </c>
      <c r="K329" s="1" t="s">
        <v>2</v>
      </c>
      <c r="L329" t="b">
        <v>1</v>
      </c>
      <c r="M329" t="b">
        <v>0</v>
      </c>
      <c r="N329" t="b">
        <v>0</v>
      </c>
    </row>
    <row r="330" spans="1:14" x14ac:dyDescent="0.2">
      <c r="A330" s="1" t="s">
        <v>483</v>
      </c>
      <c r="B330" t="s">
        <v>184</v>
      </c>
      <c r="C330" t="s">
        <v>148</v>
      </c>
      <c r="D330">
        <v>77.45</v>
      </c>
      <c r="E330" s="2">
        <v>42845.63244212963</v>
      </c>
      <c r="F330" t="b">
        <v>1</v>
      </c>
      <c r="G330" s="1" t="s">
        <v>650</v>
      </c>
      <c r="H330">
        <v>2000</v>
      </c>
      <c r="I330">
        <v>2000</v>
      </c>
      <c r="J330">
        <v>0</v>
      </c>
      <c r="K330" s="1" t="s">
        <v>2</v>
      </c>
      <c r="L330" t="b">
        <v>1</v>
      </c>
      <c r="M330" t="b">
        <v>0</v>
      </c>
      <c r="N330" t="b">
        <v>0</v>
      </c>
    </row>
    <row r="331" spans="1:14" x14ac:dyDescent="0.2">
      <c r="A331" s="1" t="s">
        <v>483</v>
      </c>
      <c r="B331" t="s">
        <v>499</v>
      </c>
      <c r="C331" t="s">
        <v>148</v>
      </c>
      <c r="D331">
        <v>100.38685664229129</v>
      </c>
      <c r="E331" s="2">
        <v>42845.63244212963</v>
      </c>
      <c r="F331" t="b">
        <v>1</v>
      </c>
      <c r="G331" s="1" t="s">
        <v>650</v>
      </c>
      <c r="H331">
        <v>2015</v>
      </c>
      <c r="I331">
        <v>2015</v>
      </c>
      <c r="J331">
        <v>0</v>
      </c>
      <c r="K331" s="1" t="s">
        <v>2</v>
      </c>
      <c r="L331" t="b">
        <v>1</v>
      </c>
      <c r="M331" t="b">
        <v>0</v>
      </c>
      <c r="N331" t="b">
        <v>0</v>
      </c>
    </row>
    <row r="332" spans="1:14" x14ac:dyDescent="0.2">
      <c r="A332" s="1" t="s">
        <v>483</v>
      </c>
      <c r="B332" t="s">
        <v>485</v>
      </c>
      <c r="C332" t="s">
        <v>148</v>
      </c>
      <c r="D332">
        <v>81.162999999999997</v>
      </c>
      <c r="E332" s="2">
        <v>42845.63244212963</v>
      </c>
      <c r="F332" t="b">
        <v>1</v>
      </c>
      <c r="G332" s="1" t="s">
        <v>650</v>
      </c>
      <c r="H332">
        <v>2004</v>
      </c>
      <c r="I332">
        <v>2004</v>
      </c>
      <c r="J332">
        <v>0</v>
      </c>
      <c r="K332" s="1" t="s">
        <v>2</v>
      </c>
      <c r="L332" t="b">
        <v>1</v>
      </c>
      <c r="M332" t="b">
        <v>0</v>
      </c>
      <c r="N332" t="b">
        <v>0</v>
      </c>
    </row>
    <row r="333" spans="1:14" x14ac:dyDescent="0.2">
      <c r="A333" s="1" t="s">
        <v>483</v>
      </c>
      <c r="B333" t="s">
        <v>493</v>
      </c>
      <c r="C333" t="s">
        <v>148</v>
      </c>
      <c r="D333">
        <v>65.084999999999994</v>
      </c>
      <c r="E333" s="2">
        <v>42845.63244212963</v>
      </c>
      <c r="F333" t="b">
        <v>1</v>
      </c>
      <c r="G333" s="1" t="s">
        <v>650</v>
      </c>
      <c r="H333">
        <v>1990</v>
      </c>
      <c r="I333">
        <v>1990</v>
      </c>
      <c r="J333">
        <v>0</v>
      </c>
      <c r="K333" s="1" t="s">
        <v>2</v>
      </c>
      <c r="L333" t="b">
        <v>1</v>
      </c>
      <c r="M333" t="b">
        <v>0</v>
      </c>
      <c r="N333" t="b">
        <v>0</v>
      </c>
    </row>
    <row r="334" spans="1:14" x14ac:dyDescent="0.2">
      <c r="A334" s="1" t="s">
        <v>483</v>
      </c>
      <c r="B334" t="s">
        <v>150</v>
      </c>
      <c r="C334" t="s">
        <v>148</v>
      </c>
      <c r="D334">
        <v>70.230999999999995</v>
      </c>
      <c r="E334" s="2">
        <v>42845.63244212963</v>
      </c>
      <c r="F334" t="b">
        <v>1</v>
      </c>
      <c r="G334" s="1" t="s">
        <v>650</v>
      </c>
      <c r="H334">
        <v>1993</v>
      </c>
      <c r="I334">
        <v>1993</v>
      </c>
      <c r="J334">
        <v>0</v>
      </c>
      <c r="K334" s="1" t="s">
        <v>2</v>
      </c>
      <c r="L334" t="b">
        <v>1</v>
      </c>
      <c r="M334" t="b">
        <v>0</v>
      </c>
      <c r="N334" t="b">
        <v>0</v>
      </c>
    </row>
    <row r="335" spans="1:14" x14ac:dyDescent="0.2">
      <c r="A335" s="1" t="s">
        <v>483</v>
      </c>
      <c r="B335" t="s">
        <v>152</v>
      </c>
      <c r="C335" t="s">
        <v>148</v>
      </c>
      <c r="D335">
        <v>73.210999999999999</v>
      </c>
      <c r="E335" s="2">
        <v>42845.63244212963</v>
      </c>
      <c r="F335" t="b">
        <v>1</v>
      </c>
      <c r="G335" s="1" t="s">
        <v>650</v>
      </c>
      <c r="H335">
        <v>1995</v>
      </c>
      <c r="I335">
        <v>1995</v>
      </c>
      <c r="J335">
        <v>0</v>
      </c>
      <c r="K335" s="1" t="s">
        <v>2</v>
      </c>
      <c r="L335" t="b">
        <v>1</v>
      </c>
      <c r="M335" t="b">
        <v>0</v>
      </c>
      <c r="N335" t="b">
        <v>0</v>
      </c>
    </row>
    <row r="336" spans="1:14" x14ac:dyDescent="0.2">
      <c r="A336" s="1" t="s">
        <v>483</v>
      </c>
      <c r="B336" t="s">
        <v>188</v>
      </c>
      <c r="C336" t="s">
        <v>148</v>
      </c>
      <c r="D336">
        <v>78.781999999999996</v>
      </c>
      <c r="E336" s="2">
        <v>42845.63244212963</v>
      </c>
      <c r="F336" t="b">
        <v>1</v>
      </c>
      <c r="G336" s="1" t="s">
        <v>650</v>
      </c>
      <c r="H336">
        <v>2002</v>
      </c>
      <c r="I336">
        <v>2002</v>
      </c>
      <c r="J336">
        <v>0</v>
      </c>
      <c r="K336" s="1" t="s">
        <v>2</v>
      </c>
      <c r="L336" t="b">
        <v>1</v>
      </c>
      <c r="M336" t="b">
        <v>0</v>
      </c>
      <c r="N336" t="b">
        <v>0</v>
      </c>
    </row>
    <row r="337" spans="1:6" x14ac:dyDescent="0.2">
      <c r="A337" s="1" t="s">
        <v>189</v>
      </c>
      <c r="B337" t="s">
        <v>111</v>
      </c>
      <c r="D337" t="s">
        <v>481</v>
      </c>
      <c r="E337" s="3">
        <v>0</v>
      </c>
      <c r="F337" t="b">
        <v>0</v>
      </c>
    </row>
    <row r="338" spans="1:6" x14ac:dyDescent="0.2">
      <c r="A338" s="1" t="s">
        <v>189</v>
      </c>
      <c r="B338" t="s">
        <v>113</v>
      </c>
      <c r="D338" t="s">
        <v>481</v>
      </c>
      <c r="E338" s="3">
        <v>0</v>
      </c>
      <c r="F338" t="b">
        <v>0</v>
      </c>
    </row>
    <row r="339" spans="1:6" x14ac:dyDescent="0.2">
      <c r="A339" s="1" t="s">
        <v>189</v>
      </c>
      <c r="B339" t="s">
        <v>466</v>
      </c>
      <c r="D339" t="s">
        <v>481</v>
      </c>
      <c r="E339" s="3">
        <v>0</v>
      </c>
      <c r="F339" t="b">
        <v>0</v>
      </c>
    </row>
    <row r="340" spans="1:6" x14ac:dyDescent="0.2">
      <c r="A340" s="1" t="s">
        <v>189</v>
      </c>
      <c r="B340" t="s">
        <v>112</v>
      </c>
      <c r="D340" t="s">
        <v>481</v>
      </c>
      <c r="E340" s="3">
        <v>0</v>
      </c>
      <c r="F340" t="b">
        <v>0</v>
      </c>
    </row>
    <row r="341" spans="1:6" x14ac:dyDescent="0.2">
      <c r="A341" s="1" t="s">
        <v>189</v>
      </c>
      <c r="B341" t="s">
        <v>469</v>
      </c>
      <c r="D341" t="s">
        <v>481</v>
      </c>
      <c r="E341" s="3">
        <v>0</v>
      </c>
      <c r="F341" t="b">
        <v>0</v>
      </c>
    </row>
    <row r="342" spans="1:6" x14ac:dyDescent="0.2">
      <c r="A342" s="1" t="s">
        <v>189</v>
      </c>
      <c r="B342" t="s">
        <v>109</v>
      </c>
      <c r="D342" t="s">
        <v>481</v>
      </c>
      <c r="E342" s="3">
        <v>0</v>
      </c>
      <c r="F342" t="b">
        <v>0</v>
      </c>
    </row>
    <row r="343" spans="1:6" x14ac:dyDescent="0.2">
      <c r="A343" s="1" t="s">
        <v>189</v>
      </c>
      <c r="B343" t="s">
        <v>107</v>
      </c>
      <c r="D343" t="s">
        <v>481</v>
      </c>
      <c r="E343" s="3">
        <v>0</v>
      </c>
      <c r="F343" t="b">
        <v>0</v>
      </c>
    </row>
    <row r="344" spans="1:6" x14ac:dyDescent="0.2">
      <c r="A344" s="1" t="s">
        <v>189</v>
      </c>
      <c r="B344" t="s">
        <v>462</v>
      </c>
      <c r="D344" t="s">
        <v>481</v>
      </c>
      <c r="E344" s="3">
        <v>0</v>
      </c>
      <c r="F344" t="b">
        <v>0</v>
      </c>
    </row>
    <row r="345" spans="1:6" x14ac:dyDescent="0.2">
      <c r="A345" s="1" t="s">
        <v>189</v>
      </c>
      <c r="B345" t="s">
        <v>105</v>
      </c>
      <c r="D345" t="s">
        <v>481</v>
      </c>
      <c r="E345" s="3">
        <v>0</v>
      </c>
      <c r="F345" t="b">
        <v>0</v>
      </c>
    </row>
    <row r="346" spans="1:6" x14ac:dyDescent="0.2">
      <c r="A346" s="1" t="s">
        <v>189</v>
      </c>
      <c r="B346" t="s">
        <v>460</v>
      </c>
      <c r="D346" t="s">
        <v>481</v>
      </c>
      <c r="E346" s="3">
        <v>0</v>
      </c>
      <c r="F346" t="b">
        <v>0</v>
      </c>
    </row>
    <row r="347" spans="1:6" x14ac:dyDescent="0.2">
      <c r="A347" s="1" t="s">
        <v>189</v>
      </c>
      <c r="B347" t="s">
        <v>465</v>
      </c>
      <c r="D347" t="s">
        <v>481</v>
      </c>
      <c r="E347" s="3">
        <v>0</v>
      </c>
      <c r="F347" t="b">
        <v>0</v>
      </c>
    </row>
    <row r="348" spans="1:6" x14ac:dyDescent="0.2">
      <c r="A348" s="1" t="s">
        <v>189</v>
      </c>
      <c r="B348" t="s">
        <v>463</v>
      </c>
      <c r="D348" t="s">
        <v>481</v>
      </c>
      <c r="E348" s="3">
        <v>0</v>
      </c>
      <c r="F348" t="b">
        <v>0</v>
      </c>
    </row>
    <row r="349" spans="1:6" x14ac:dyDescent="0.2">
      <c r="A349" s="1" t="s">
        <v>189</v>
      </c>
      <c r="B349" t="s">
        <v>114</v>
      </c>
      <c r="D349" t="s">
        <v>481</v>
      </c>
      <c r="E349" s="3">
        <v>0</v>
      </c>
      <c r="F349" t="b">
        <v>0</v>
      </c>
    </row>
    <row r="350" spans="1:6" x14ac:dyDescent="0.2">
      <c r="A350" s="1" t="s">
        <v>189</v>
      </c>
      <c r="B350" t="s">
        <v>468</v>
      </c>
      <c r="D350" t="s">
        <v>481</v>
      </c>
      <c r="E350" s="3">
        <v>0</v>
      </c>
      <c r="F350" t="b">
        <v>0</v>
      </c>
    </row>
    <row r="351" spans="1:6" x14ac:dyDescent="0.2">
      <c r="A351" s="1" t="s">
        <v>189</v>
      </c>
      <c r="B351" t="s">
        <v>116</v>
      </c>
      <c r="D351" t="s">
        <v>481</v>
      </c>
      <c r="E351" s="3">
        <v>0</v>
      </c>
      <c r="F351" t="b">
        <v>0</v>
      </c>
    </row>
    <row r="352" spans="1:6" x14ac:dyDescent="0.2">
      <c r="A352" s="1" t="s">
        <v>189</v>
      </c>
      <c r="B352" t="s">
        <v>110</v>
      </c>
      <c r="D352" t="s">
        <v>481</v>
      </c>
      <c r="E352" s="3">
        <v>0</v>
      </c>
      <c r="F352" t="b">
        <v>0</v>
      </c>
    </row>
    <row r="353" spans="1:14" x14ac:dyDescent="0.2">
      <c r="A353" s="1" t="s">
        <v>189</v>
      </c>
      <c r="B353" t="s">
        <v>464</v>
      </c>
      <c r="D353" t="s">
        <v>481</v>
      </c>
      <c r="E353" s="3">
        <v>0</v>
      </c>
      <c r="F353" t="b">
        <v>0</v>
      </c>
    </row>
    <row r="354" spans="1:14" x14ac:dyDescent="0.2">
      <c r="A354" s="1" t="s">
        <v>189</v>
      </c>
      <c r="B354" t="s">
        <v>108</v>
      </c>
      <c r="D354" t="s">
        <v>481</v>
      </c>
      <c r="E354" s="3">
        <v>0</v>
      </c>
      <c r="F354" t="b">
        <v>0</v>
      </c>
    </row>
    <row r="355" spans="1:14" x14ac:dyDescent="0.2">
      <c r="A355" s="1" t="s">
        <v>189</v>
      </c>
      <c r="B355" t="s">
        <v>467</v>
      </c>
      <c r="D355" t="s">
        <v>481</v>
      </c>
      <c r="E355" s="3">
        <v>0</v>
      </c>
      <c r="F355" t="b">
        <v>0</v>
      </c>
    </row>
    <row r="356" spans="1:14" x14ac:dyDescent="0.2">
      <c r="A356" s="1" t="s">
        <v>189</v>
      </c>
      <c r="B356" t="s">
        <v>470</v>
      </c>
      <c r="D356" t="s">
        <v>481</v>
      </c>
      <c r="E356" s="3">
        <v>0</v>
      </c>
      <c r="F356" t="b">
        <v>0</v>
      </c>
    </row>
    <row r="357" spans="1:14" x14ac:dyDescent="0.2">
      <c r="A357" s="1" t="s">
        <v>189</v>
      </c>
      <c r="B357" t="s">
        <v>106</v>
      </c>
      <c r="D357" t="s">
        <v>481</v>
      </c>
      <c r="E357" s="3">
        <v>0</v>
      </c>
      <c r="F357" t="b">
        <v>0</v>
      </c>
    </row>
    <row r="358" spans="1:14" x14ac:dyDescent="0.2">
      <c r="A358" s="1" t="s">
        <v>189</v>
      </c>
      <c r="B358" t="s">
        <v>461</v>
      </c>
      <c r="D358" t="s">
        <v>481</v>
      </c>
      <c r="E358" s="3">
        <v>0</v>
      </c>
      <c r="F358" t="b">
        <v>0</v>
      </c>
    </row>
    <row r="359" spans="1:14" x14ac:dyDescent="0.2">
      <c r="A359" s="1" t="s">
        <v>190</v>
      </c>
      <c r="B359" t="s">
        <v>456</v>
      </c>
      <c r="C359" t="s">
        <v>441</v>
      </c>
      <c r="D359" t="s">
        <v>649</v>
      </c>
      <c r="E359" s="2">
        <v>42845.624097222222</v>
      </c>
      <c r="F359" t="b">
        <v>1</v>
      </c>
      <c r="G359" s="1" t="s">
        <v>649</v>
      </c>
      <c r="H359">
        <v>2012</v>
      </c>
      <c r="I359">
        <v>2016</v>
      </c>
      <c r="J359" s="1" t="s">
        <v>103</v>
      </c>
      <c r="K359" s="1" t="s">
        <v>104</v>
      </c>
      <c r="L359" t="b">
        <v>0</v>
      </c>
      <c r="M359" t="b">
        <v>1</v>
      </c>
      <c r="N359" t="b">
        <v>0</v>
      </c>
    </row>
    <row r="360" spans="1:14" x14ac:dyDescent="0.2">
      <c r="A360" s="1" t="s">
        <v>190</v>
      </c>
      <c r="B360" t="s">
        <v>65</v>
      </c>
      <c r="C360" t="s">
        <v>442</v>
      </c>
      <c r="D360" t="s">
        <v>633</v>
      </c>
      <c r="E360" s="2">
        <v>42845.624097222222</v>
      </c>
      <c r="F360" t="b">
        <v>1</v>
      </c>
      <c r="G360" s="1" t="s">
        <v>633</v>
      </c>
      <c r="H360">
        <v>2007</v>
      </c>
      <c r="I360">
        <v>2016</v>
      </c>
      <c r="J360" s="1" t="s">
        <v>103</v>
      </c>
      <c r="K360" s="1" t="s">
        <v>93</v>
      </c>
      <c r="L360" t="b">
        <v>0</v>
      </c>
      <c r="M360" t="b">
        <v>1</v>
      </c>
      <c r="N360" t="b">
        <v>0</v>
      </c>
    </row>
    <row r="361" spans="1:14" x14ac:dyDescent="0.2">
      <c r="A361" s="1" t="s">
        <v>190</v>
      </c>
      <c r="B361" t="s">
        <v>454</v>
      </c>
      <c r="C361" t="s">
        <v>441</v>
      </c>
      <c r="D361" t="s">
        <v>647</v>
      </c>
      <c r="E361" s="2">
        <v>42845.624097222222</v>
      </c>
      <c r="F361" t="b">
        <v>1</v>
      </c>
      <c r="G361" s="1" t="s">
        <v>647</v>
      </c>
      <c r="H361">
        <v>2012</v>
      </c>
      <c r="I361">
        <v>2016</v>
      </c>
      <c r="J361" s="1" t="s">
        <v>103</v>
      </c>
      <c r="K361" s="1" t="s">
        <v>104</v>
      </c>
      <c r="L361" t="b">
        <v>0</v>
      </c>
      <c r="M361" t="b">
        <v>1</v>
      </c>
      <c r="N361" t="b">
        <v>0</v>
      </c>
    </row>
    <row r="362" spans="1:14" x14ac:dyDescent="0.2">
      <c r="A362" s="1" t="s">
        <v>190</v>
      </c>
      <c r="B362" t="s">
        <v>63</v>
      </c>
      <c r="C362" t="s">
        <v>442</v>
      </c>
      <c r="D362" t="s">
        <v>631</v>
      </c>
      <c r="E362" s="2">
        <v>42845.624097222222</v>
      </c>
      <c r="F362" t="b">
        <v>1</v>
      </c>
      <c r="G362" s="1" t="s">
        <v>631</v>
      </c>
      <c r="H362">
        <v>2007</v>
      </c>
      <c r="I362">
        <v>2016</v>
      </c>
      <c r="J362" s="1" t="s">
        <v>103</v>
      </c>
      <c r="K362" s="1" t="s">
        <v>93</v>
      </c>
      <c r="L362" t="b">
        <v>0</v>
      </c>
      <c r="M362" t="b">
        <v>1</v>
      </c>
      <c r="N362" t="b">
        <v>0</v>
      </c>
    </row>
    <row r="363" spans="1:14" x14ac:dyDescent="0.2">
      <c r="A363" s="1" t="s">
        <v>190</v>
      </c>
      <c r="B363" t="s">
        <v>449</v>
      </c>
      <c r="C363" t="s">
        <v>441</v>
      </c>
      <c r="D363" t="s">
        <v>642</v>
      </c>
      <c r="E363" s="2">
        <v>42845.624097222222</v>
      </c>
      <c r="F363" t="b">
        <v>1</v>
      </c>
      <c r="G363" s="1" t="s">
        <v>642</v>
      </c>
      <c r="H363">
        <v>2012</v>
      </c>
      <c r="I363">
        <v>2016</v>
      </c>
      <c r="J363" s="1" t="s">
        <v>103</v>
      </c>
      <c r="K363" s="1" t="s">
        <v>104</v>
      </c>
      <c r="L363" t="b">
        <v>0</v>
      </c>
      <c r="M363" t="b">
        <v>1</v>
      </c>
      <c r="N363" t="b">
        <v>0</v>
      </c>
    </row>
    <row r="364" spans="1:14" x14ac:dyDescent="0.2">
      <c r="A364" s="1" t="s">
        <v>190</v>
      </c>
      <c r="B364" t="s">
        <v>447</v>
      </c>
      <c r="C364" t="s">
        <v>441</v>
      </c>
      <c r="D364" t="s">
        <v>640</v>
      </c>
      <c r="E364" s="2">
        <v>42845.624097222222</v>
      </c>
      <c r="F364" t="b">
        <v>1</v>
      </c>
      <c r="G364" s="1" t="s">
        <v>640</v>
      </c>
      <c r="H364">
        <v>2012</v>
      </c>
      <c r="I364">
        <v>2016</v>
      </c>
      <c r="J364" s="1" t="s">
        <v>103</v>
      </c>
      <c r="K364" s="1" t="s">
        <v>104</v>
      </c>
      <c r="L364" t="b">
        <v>0</v>
      </c>
      <c r="M364" t="b">
        <v>1</v>
      </c>
      <c r="N364" t="b">
        <v>0</v>
      </c>
    </row>
    <row r="365" spans="1:14" x14ac:dyDescent="0.2">
      <c r="A365" s="1" t="s">
        <v>190</v>
      </c>
      <c r="B365" t="s">
        <v>452</v>
      </c>
      <c r="C365" t="s">
        <v>441</v>
      </c>
      <c r="D365" t="s">
        <v>645</v>
      </c>
      <c r="E365" s="2">
        <v>42845.624097222222</v>
      </c>
      <c r="F365" t="b">
        <v>1</v>
      </c>
      <c r="G365" s="1" t="s">
        <v>645</v>
      </c>
      <c r="H365">
        <v>2012</v>
      </c>
      <c r="I365">
        <v>2016</v>
      </c>
      <c r="J365" s="1" t="s">
        <v>103</v>
      </c>
      <c r="K365" s="1" t="s">
        <v>104</v>
      </c>
      <c r="L365" t="b">
        <v>0</v>
      </c>
      <c r="M365" t="b">
        <v>1</v>
      </c>
      <c r="N365" t="b">
        <v>0</v>
      </c>
    </row>
    <row r="366" spans="1:14" x14ac:dyDescent="0.2">
      <c r="A366" s="1" t="s">
        <v>190</v>
      </c>
      <c r="B366" t="s">
        <v>450</v>
      </c>
      <c r="C366" t="s">
        <v>441</v>
      </c>
      <c r="D366" t="s">
        <v>643</v>
      </c>
      <c r="E366" s="2">
        <v>42845.624097222222</v>
      </c>
      <c r="F366" t="b">
        <v>1</v>
      </c>
      <c r="G366" s="1" t="s">
        <v>643</v>
      </c>
      <c r="H366">
        <v>2012</v>
      </c>
      <c r="I366">
        <v>2016</v>
      </c>
      <c r="J366" s="1" t="s">
        <v>103</v>
      </c>
      <c r="K366" s="1" t="s">
        <v>104</v>
      </c>
      <c r="L366" t="b">
        <v>0</v>
      </c>
      <c r="M366" t="b">
        <v>1</v>
      </c>
      <c r="N366" t="b">
        <v>0</v>
      </c>
    </row>
    <row r="367" spans="1:14" x14ac:dyDescent="0.2">
      <c r="A367" s="1" t="s">
        <v>190</v>
      </c>
      <c r="B367" t="s">
        <v>69</v>
      </c>
      <c r="C367" t="s">
        <v>442</v>
      </c>
      <c r="D367" t="s">
        <v>638</v>
      </c>
      <c r="E367" s="2">
        <v>42845.624097222222</v>
      </c>
      <c r="F367" t="b">
        <v>1</v>
      </c>
      <c r="G367" s="1" t="s">
        <v>638</v>
      </c>
      <c r="H367">
        <v>2007</v>
      </c>
      <c r="I367">
        <v>2016</v>
      </c>
      <c r="J367" s="1" t="s">
        <v>103</v>
      </c>
      <c r="K367" s="1" t="s">
        <v>93</v>
      </c>
      <c r="L367" t="b">
        <v>0</v>
      </c>
      <c r="M367" t="b">
        <v>1</v>
      </c>
      <c r="N367" t="b">
        <v>0</v>
      </c>
    </row>
    <row r="368" spans="1:14" x14ac:dyDescent="0.2">
      <c r="A368" s="1" t="s">
        <v>190</v>
      </c>
      <c r="B368" t="s">
        <v>455</v>
      </c>
      <c r="C368" t="s">
        <v>441</v>
      </c>
      <c r="D368" t="s">
        <v>648</v>
      </c>
      <c r="E368" s="2">
        <v>42845.624097222222</v>
      </c>
      <c r="F368" t="b">
        <v>1</v>
      </c>
      <c r="G368" s="1" t="s">
        <v>648</v>
      </c>
      <c r="H368">
        <v>2012</v>
      </c>
      <c r="I368">
        <v>2016</v>
      </c>
      <c r="J368" s="1" t="s">
        <v>103</v>
      </c>
      <c r="K368" s="1" t="s">
        <v>104</v>
      </c>
      <c r="L368" t="b">
        <v>0</v>
      </c>
      <c r="M368" t="b">
        <v>1</v>
      </c>
      <c r="N368" t="b">
        <v>0</v>
      </c>
    </row>
    <row r="369" spans="1:14" x14ac:dyDescent="0.2">
      <c r="A369" s="1" t="s">
        <v>190</v>
      </c>
      <c r="B369" t="s">
        <v>67</v>
      </c>
      <c r="C369" t="s">
        <v>442</v>
      </c>
      <c r="D369" t="s">
        <v>636</v>
      </c>
      <c r="E369" s="2">
        <v>42845.624097222222</v>
      </c>
      <c r="F369" t="b">
        <v>1</v>
      </c>
      <c r="G369" s="1" t="s">
        <v>636</v>
      </c>
      <c r="H369">
        <v>2007</v>
      </c>
      <c r="I369">
        <v>2016</v>
      </c>
      <c r="J369" s="1" t="s">
        <v>103</v>
      </c>
      <c r="K369" s="1" t="s">
        <v>93</v>
      </c>
      <c r="L369" t="b">
        <v>0</v>
      </c>
      <c r="M369" t="b">
        <v>1</v>
      </c>
      <c r="N369" t="b">
        <v>0</v>
      </c>
    </row>
    <row r="370" spans="1:14" x14ac:dyDescent="0.2">
      <c r="A370" s="1" t="s">
        <v>190</v>
      </c>
      <c r="B370" t="s">
        <v>89</v>
      </c>
      <c r="C370" t="s">
        <v>442</v>
      </c>
      <c r="D370" t="s">
        <v>634</v>
      </c>
      <c r="E370" s="2">
        <v>42845.624097222222</v>
      </c>
      <c r="F370" t="b">
        <v>1</v>
      </c>
      <c r="G370" s="1" t="s">
        <v>634</v>
      </c>
      <c r="H370">
        <v>2007</v>
      </c>
      <c r="I370">
        <v>2016</v>
      </c>
      <c r="J370" s="1" t="s">
        <v>103</v>
      </c>
      <c r="K370" s="1" t="s">
        <v>93</v>
      </c>
      <c r="L370" t="b">
        <v>0</v>
      </c>
      <c r="M370" t="b">
        <v>1</v>
      </c>
      <c r="N370" t="b">
        <v>0</v>
      </c>
    </row>
    <row r="371" spans="1:14" x14ac:dyDescent="0.2">
      <c r="A371" s="1" t="s">
        <v>190</v>
      </c>
      <c r="B371" t="s">
        <v>68</v>
      </c>
      <c r="C371" t="s">
        <v>442</v>
      </c>
      <c r="D371" t="s">
        <v>637</v>
      </c>
      <c r="E371" s="2">
        <v>42845.624097222222</v>
      </c>
      <c r="F371" t="b">
        <v>1</v>
      </c>
      <c r="G371" s="1" t="s">
        <v>637</v>
      </c>
      <c r="H371">
        <v>2007</v>
      </c>
      <c r="I371">
        <v>2016</v>
      </c>
      <c r="J371" s="1" t="s">
        <v>103</v>
      </c>
      <c r="K371" s="1" t="s">
        <v>93</v>
      </c>
      <c r="L371" t="b">
        <v>0</v>
      </c>
      <c r="M371" t="b">
        <v>1</v>
      </c>
      <c r="N371" t="b">
        <v>0</v>
      </c>
    </row>
    <row r="372" spans="1:14" x14ac:dyDescent="0.2">
      <c r="A372" s="1" t="s">
        <v>190</v>
      </c>
      <c r="B372" t="s">
        <v>64</v>
      </c>
      <c r="C372" t="s">
        <v>442</v>
      </c>
      <c r="D372" t="s">
        <v>632</v>
      </c>
      <c r="E372" s="2">
        <v>42845.624097222222</v>
      </c>
      <c r="F372" t="b">
        <v>1</v>
      </c>
      <c r="G372" s="1" t="s">
        <v>632</v>
      </c>
      <c r="H372">
        <v>2007</v>
      </c>
      <c r="I372">
        <v>2016</v>
      </c>
      <c r="J372" s="1" t="s">
        <v>103</v>
      </c>
      <c r="K372" s="1" t="s">
        <v>93</v>
      </c>
      <c r="L372" t="b">
        <v>0</v>
      </c>
      <c r="M372" t="b">
        <v>1</v>
      </c>
      <c r="N372" t="b">
        <v>0</v>
      </c>
    </row>
    <row r="373" spans="1:14" x14ac:dyDescent="0.2">
      <c r="A373" s="1" t="s">
        <v>190</v>
      </c>
      <c r="B373" t="s">
        <v>66</v>
      </c>
      <c r="C373" t="s">
        <v>442</v>
      </c>
      <c r="D373" t="s">
        <v>635</v>
      </c>
      <c r="E373" s="2">
        <v>42845.624097222222</v>
      </c>
      <c r="F373" t="b">
        <v>1</v>
      </c>
      <c r="G373" s="1" t="s">
        <v>635</v>
      </c>
      <c r="H373">
        <v>2007</v>
      </c>
      <c r="I373">
        <v>2016</v>
      </c>
      <c r="J373" s="1" t="s">
        <v>103</v>
      </c>
      <c r="K373" s="1" t="s">
        <v>93</v>
      </c>
      <c r="L373" t="b">
        <v>0</v>
      </c>
      <c r="M373" t="b">
        <v>1</v>
      </c>
      <c r="N373" t="b">
        <v>0</v>
      </c>
    </row>
    <row r="374" spans="1:14" x14ac:dyDescent="0.2">
      <c r="A374" s="1" t="s">
        <v>190</v>
      </c>
      <c r="B374" t="s">
        <v>453</v>
      </c>
      <c r="C374" t="s">
        <v>441</v>
      </c>
      <c r="D374" t="s">
        <v>646</v>
      </c>
      <c r="E374" s="2">
        <v>42845.624097222222</v>
      </c>
      <c r="F374" t="b">
        <v>1</v>
      </c>
      <c r="G374" s="1" t="s">
        <v>646</v>
      </c>
      <c r="H374">
        <v>2012</v>
      </c>
      <c r="I374">
        <v>2016</v>
      </c>
      <c r="J374" s="1" t="s">
        <v>103</v>
      </c>
      <c r="K374" s="1" t="s">
        <v>104</v>
      </c>
      <c r="L374" t="b">
        <v>0</v>
      </c>
      <c r="M374" t="b">
        <v>1</v>
      </c>
      <c r="N374" t="b">
        <v>0</v>
      </c>
    </row>
    <row r="375" spans="1:14" x14ac:dyDescent="0.2">
      <c r="A375" s="1" t="s">
        <v>190</v>
      </c>
      <c r="B375" t="s">
        <v>62</v>
      </c>
      <c r="C375" t="s">
        <v>442</v>
      </c>
      <c r="D375" t="s">
        <v>630</v>
      </c>
      <c r="E375" s="2">
        <v>42845.624097222222</v>
      </c>
      <c r="F375" t="b">
        <v>1</v>
      </c>
      <c r="G375" s="1" t="s">
        <v>630</v>
      </c>
      <c r="H375">
        <v>2007</v>
      </c>
      <c r="I375">
        <v>2016</v>
      </c>
      <c r="J375" s="1" t="s">
        <v>103</v>
      </c>
      <c r="K375" s="1" t="s">
        <v>93</v>
      </c>
      <c r="L375" t="b">
        <v>0</v>
      </c>
      <c r="M375" t="b">
        <v>1</v>
      </c>
      <c r="N375" t="b">
        <v>0</v>
      </c>
    </row>
    <row r="376" spans="1:14" x14ac:dyDescent="0.2">
      <c r="A376" s="1" t="s">
        <v>190</v>
      </c>
      <c r="B376" t="s">
        <v>61</v>
      </c>
      <c r="C376" t="s">
        <v>442</v>
      </c>
      <c r="D376" t="s">
        <v>629</v>
      </c>
      <c r="E376" s="2">
        <v>42845.624097222222</v>
      </c>
      <c r="F376" t="b">
        <v>1</v>
      </c>
      <c r="G376" s="1" t="s">
        <v>629</v>
      </c>
      <c r="H376">
        <v>2007</v>
      </c>
      <c r="I376">
        <v>2016</v>
      </c>
      <c r="J376" s="1" t="s">
        <v>103</v>
      </c>
      <c r="K376" s="1" t="s">
        <v>93</v>
      </c>
      <c r="L376" t="b">
        <v>0</v>
      </c>
      <c r="M376" t="b">
        <v>1</v>
      </c>
      <c r="N376" t="b">
        <v>0</v>
      </c>
    </row>
    <row r="377" spans="1:14" x14ac:dyDescent="0.2">
      <c r="A377" s="1" t="s">
        <v>190</v>
      </c>
      <c r="B377" t="s">
        <v>451</v>
      </c>
      <c r="C377" t="s">
        <v>441</v>
      </c>
      <c r="D377" t="s">
        <v>644</v>
      </c>
      <c r="E377" s="2">
        <v>42845.624097222222</v>
      </c>
      <c r="F377" t="b">
        <v>1</v>
      </c>
      <c r="G377" s="1" t="s">
        <v>644</v>
      </c>
      <c r="H377">
        <v>2012</v>
      </c>
      <c r="I377">
        <v>2016</v>
      </c>
      <c r="J377" s="1" t="s">
        <v>103</v>
      </c>
      <c r="K377" s="1" t="s">
        <v>104</v>
      </c>
      <c r="L377" t="b">
        <v>0</v>
      </c>
      <c r="M377" t="b">
        <v>1</v>
      </c>
      <c r="N377" t="b">
        <v>0</v>
      </c>
    </row>
    <row r="378" spans="1:14" x14ac:dyDescent="0.2">
      <c r="A378" s="1" t="s">
        <v>190</v>
      </c>
      <c r="B378" t="s">
        <v>88</v>
      </c>
      <c r="C378" t="s">
        <v>442</v>
      </c>
      <c r="D378" t="s">
        <v>628</v>
      </c>
      <c r="E378" s="2">
        <v>42845.624097222222</v>
      </c>
      <c r="F378" t="b">
        <v>1</v>
      </c>
      <c r="G378" s="1" t="s">
        <v>628</v>
      </c>
      <c r="H378">
        <v>2007</v>
      </c>
      <c r="I378">
        <v>2016</v>
      </c>
      <c r="J378" s="1" t="s">
        <v>103</v>
      </c>
      <c r="K378" s="1" t="s">
        <v>93</v>
      </c>
      <c r="L378" t="b">
        <v>0</v>
      </c>
      <c r="M378" t="b">
        <v>1</v>
      </c>
      <c r="N378" t="b">
        <v>0</v>
      </c>
    </row>
    <row r="379" spans="1:14" x14ac:dyDescent="0.2">
      <c r="A379" s="1" t="s">
        <v>190</v>
      </c>
      <c r="B379" t="s">
        <v>448</v>
      </c>
      <c r="C379" t="s">
        <v>441</v>
      </c>
      <c r="D379" t="s">
        <v>641</v>
      </c>
      <c r="E379" s="2">
        <v>42845.624097222222</v>
      </c>
      <c r="F379" t="b">
        <v>1</v>
      </c>
      <c r="G379" s="1" t="s">
        <v>641</v>
      </c>
      <c r="H379">
        <v>2012</v>
      </c>
      <c r="I379">
        <v>2016</v>
      </c>
      <c r="J379" s="1" t="s">
        <v>103</v>
      </c>
      <c r="K379" s="1" t="s">
        <v>104</v>
      </c>
      <c r="L379" t="b">
        <v>0</v>
      </c>
      <c r="M379" t="b">
        <v>1</v>
      </c>
      <c r="N379" t="b">
        <v>0</v>
      </c>
    </row>
    <row r="380" spans="1:14" x14ac:dyDescent="0.2">
      <c r="A380" s="1" t="s">
        <v>190</v>
      </c>
      <c r="B380" t="s">
        <v>445</v>
      </c>
      <c r="C380" t="s">
        <v>441</v>
      </c>
      <c r="D380" t="s">
        <v>639</v>
      </c>
      <c r="E380" s="2">
        <v>42845.624097222222</v>
      </c>
      <c r="F380" t="b">
        <v>1</v>
      </c>
      <c r="G380" s="1" t="s">
        <v>639</v>
      </c>
      <c r="H380">
        <v>2012</v>
      </c>
      <c r="I380">
        <v>2016</v>
      </c>
      <c r="J380" s="1" t="s">
        <v>103</v>
      </c>
      <c r="K380" s="1" t="s">
        <v>104</v>
      </c>
      <c r="L380" t="b">
        <v>0</v>
      </c>
      <c r="M380" t="b">
        <v>1</v>
      </c>
      <c r="N380" t="b">
        <v>0</v>
      </c>
    </row>
    <row r="381" spans="1:14" x14ac:dyDescent="0.2">
      <c r="A381" s="1" t="s">
        <v>191</v>
      </c>
      <c r="B381" t="s">
        <v>463</v>
      </c>
      <c r="C381" t="s">
        <v>441</v>
      </c>
      <c r="D381" t="s">
        <v>619</v>
      </c>
      <c r="E381" s="2">
        <v>42845.623935185184</v>
      </c>
      <c r="F381" t="b">
        <v>1</v>
      </c>
      <c r="G381" s="1" t="s">
        <v>619</v>
      </c>
      <c r="H381">
        <v>2012</v>
      </c>
      <c r="I381">
        <v>2016</v>
      </c>
      <c r="J381" s="1" t="s">
        <v>103</v>
      </c>
      <c r="K381" s="1" t="s">
        <v>104</v>
      </c>
      <c r="L381" t="b">
        <v>0</v>
      </c>
      <c r="M381" t="b">
        <v>1</v>
      </c>
      <c r="N381" t="b">
        <v>0</v>
      </c>
    </row>
    <row r="382" spans="1:14" x14ac:dyDescent="0.2">
      <c r="A382" s="1" t="s">
        <v>191</v>
      </c>
      <c r="B382" t="s">
        <v>464</v>
      </c>
      <c r="C382" t="s">
        <v>441</v>
      </c>
      <c r="D382" t="s">
        <v>620</v>
      </c>
      <c r="E382" s="2">
        <v>42845.623935185184</v>
      </c>
      <c r="F382" t="b">
        <v>1</v>
      </c>
      <c r="G382" s="1" t="s">
        <v>620</v>
      </c>
      <c r="H382">
        <v>2012</v>
      </c>
      <c r="I382">
        <v>2016</v>
      </c>
      <c r="J382" s="1" t="s">
        <v>103</v>
      </c>
      <c r="K382" s="1" t="s">
        <v>104</v>
      </c>
      <c r="L382" t="b">
        <v>0</v>
      </c>
      <c r="M382" t="b">
        <v>1</v>
      </c>
      <c r="N382" t="b">
        <v>0</v>
      </c>
    </row>
    <row r="383" spans="1:14" x14ac:dyDescent="0.2">
      <c r="A383" s="1" t="s">
        <v>191</v>
      </c>
      <c r="B383" t="s">
        <v>462</v>
      </c>
      <c r="C383" t="s">
        <v>441</v>
      </c>
      <c r="D383" t="s">
        <v>618</v>
      </c>
      <c r="E383" s="2">
        <v>42845.623935185184</v>
      </c>
      <c r="F383" t="b">
        <v>1</v>
      </c>
      <c r="G383" s="1" t="s">
        <v>618</v>
      </c>
      <c r="H383">
        <v>2012</v>
      </c>
      <c r="I383">
        <v>2016</v>
      </c>
      <c r="J383" s="1" t="s">
        <v>103</v>
      </c>
      <c r="K383" s="1" t="s">
        <v>104</v>
      </c>
      <c r="L383" t="b">
        <v>0</v>
      </c>
      <c r="M383" t="b">
        <v>1</v>
      </c>
      <c r="N383" t="b">
        <v>0</v>
      </c>
    </row>
    <row r="384" spans="1:14" x14ac:dyDescent="0.2">
      <c r="A384" s="1" t="s">
        <v>191</v>
      </c>
      <c r="B384" t="s">
        <v>460</v>
      </c>
      <c r="C384" t="s">
        <v>441</v>
      </c>
      <c r="D384" t="s">
        <v>616</v>
      </c>
      <c r="E384" s="2">
        <v>42845.623935185184</v>
      </c>
      <c r="F384" t="b">
        <v>1</v>
      </c>
      <c r="G384" s="1" t="s">
        <v>616</v>
      </c>
      <c r="H384">
        <v>2012</v>
      </c>
      <c r="I384">
        <v>2016</v>
      </c>
      <c r="J384" s="1" t="s">
        <v>103</v>
      </c>
      <c r="K384" s="1" t="s">
        <v>104</v>
      </c>
      <c r="L384" t="b">
        <v>0</v>
      </c>
      <c r="M384" t="b">
        <v>1</v>
      </c>
      <c r="N384" t="b">
        <v>0</v>
      </c>
    </row>
    <row r="385" spans="1:14" x14ac:dyDescent="0.2">
      <c r="A385" s="1" t="s">
        <v>191</v>
      </c>
      <c r="B385" t="s">
        <v>113</v>
      </c>
      <c r="C385" t="s">
        <v>442</v>
      </c>
      <c r="D385" t="s">
        <v>613</v>
      </c>
      <c r="E385" s="2">
        <v>42845.623935185184</v>
      </c>
      <c r="F385" t="b">
        <v>1</v>
      </c>
      <c r="G385" s="1" t="s">
        <v>613</v>
      </c>
      <c r="H385">
        <v>2007</v>
      </c>
      <c r="I385">
        <v>2016</v>
      </c>
      <c r="J385" s="1" t="s">
        <v>103</v>
      </c>
      <c r="K385" s="1" t="s">
        <v>93</v>
      </c>
      <c r="L385" t="b">
        <v>0</v>
      </c>
      <c r="M385" t="b">
        <v>1</v>
      </c>
      <c r="N385" t="b">
        <v>0</v>
      </c>
    </row>
    <row r="386" spans="1:14" x14ac:dyDescent="0.2">
      <c r="A386" s="1" t="s">
        <v>191</v>
      </c>
      <c r="B386" t="s">
        <v>112</v>
      </c>
      <c r="C386" t="s">
        <v>442</v>
      </c>
      <c r="D386" t="s">
        <v>612</v>
      </c>
      <c r="E386" s="2">
        <v>42845.623935185184</v>
      </c>
      <c r="F386" t="b">
        <v>1</v>
      </c>
      <c r="G386" s="1" t="s">
        <v>612</v>
      </c>
      <c r="H386">
        <v>2007</v>
      </c>
      <c r="I386">
        <v>2016</v>
      </c>
      <c r="J386" s="1" t="s">
        <v>103</v>
      </c>
      <c r="K386" s="1" t="s">
        <v>93</v>
      </c>
      <c r="L386" t="b">
        <v>0</v>
      </c>
      <c r="M386" t="b">
        <v>1</v>
      </c>
      <c r="N386" t="b">
        <v>0</v>
      </c>
    </row>
    <row r="387" spans="1:14" x14ac:dyDescent="0.2">
      <c r="A387" s="1" t="s">
        <v>191</v>
      </c>
      <c r="B387" t="s">
        <v>117</v>
      </c>
      <c r="C387" t="s">
        <v>442</v>
      </c>
      <c r="D387" t="s">
        <v>615</v>
      </c>
      <c r="E387" s="2">
        <v>42845.623935185184</v>
      </c>
      <c r="F387" t="b">
        <v>1</v>
      </c>
      <c r="G387" s="1" t="s">
        <v>615</v>
      </c>
      <c r="H387">
        <v>2007</v>
      </c>
      <c r="I387">
        <v>2016</v>
      </c>
      <c r="J387" s="1" t="s">
        <v>103</v>
      </c>
      <c r="K387" s="1" t="s">
        <v>93</v>
      </c>
      <c r="L387" t="b">
        <v>0</v>
      </c>
      <c r="M387" t="b">
        <v>1</v>
      </c>
      <c r="N387" t="b">
        <v>0</v>
      </c>
    </row>
    <row r="388" spans="1:14" x14ac:dyDescent="0.2">
      <c r="A388" s="1" t="s">
        <v>191</v>
      </c>
      <c r="B388" t="s">
        <v>469</v>
      </c>
      <c r="C388" t="s">
        <v>441</v>
      </c>
      <c r="D388" t="s">
        <v>625</v>
      </c>
      <c r="E388" s="2">
        <v>42845.623935185184</v>
      </c>
      <c r="F388" t="b">
        <v>1</v>
      </c>
      <c r="G388" s="1" t="s">
        <v>625</v>
      </c>
      <c r="H388">
        <v>2012</v>
      </c>
      <c r="I388">
        <v>2016</v>
      </c>
      <c r="J388" s="1" t="s">
        <v>103</v>
      </c>
      <c r="K388" s="1" t="s">
        <v>104</v>
      </c>
      <c r="L388" t="b">
        <v>0</v>
      </c>
      <c r="M388" t="b">
        <v>1</v>
      </c>
      <c r="N388" t="b">
        <v>0</v>
      </c>
    </row>
    <row r="389" spans="1:14" x14ac:dyDescent="0.2">
      <c r="A389" s="1" t="s">
        <v>191</v>
      </c>
      <c r="B389" t="s">
        <v>105</v>
      </c>
      <c r="C389" t="s">
        <v>442</v>
      </c>
      <c r="D389" t="s">
        <v>604</v>
      </c>
      <c r="E389" s="2">
        <v>42845.623923611114</v>
      </c>
      <c r="F389" t="b">
        <v>1</v>
      </c>
      <c r="G389" s="1" t="s">
        <v>604</v>
      </c>
      <c r="H389">
        <v>2007</v>
      </c>
      <c r="I389">
        <v>2016</v>
      </c>
      <c r="J389" s="1" t="s">
        <v>103</v>
      </c>
      <c r="K389" s="1" t="s">
        <v>93</v>
      </c>
      <c r="L389" t="b">
        <v>0</v>
      </c>
      <c r="M389" t="b">
        <v>1</v>
      </c>
      <c r="N389" t="b">
        <v>0</v>
      </c>
    </row>
    <row r="390" spans="1:14" x14ac:dyDescent="0.2">
      <c r="A390" s="1" t="s">
        <v>191</v>
      </c>
      <c r="B390" t="s">
        <v>116</v>
      </c>
      <c r="C390" t="s">
        <v>442</v>
      </c>
      <c r="D390" t="s">
        <v>611</v>
      </c>
      <c r="E390" s="2">
        <v>42845.623935185184</v>
      </c>
      <c r="F390" t="b">
        <v>1</v>
      </c>
      <c r="G390" s="1" t="s">
        <v>611</v>
      </c>
      <c r="H390">
        <v>2007</v>
      </c>
      <c r="I390">
        <v>2016</v>
      </c>
      <c r="J390" s="1" t="s">
        <v>103</v>
      </c>
      <c r="K390" s="1" t="s">
        <v>93</v>
      </c>
      <c r="L390" t="b">
        <v>0</v>
      </c>
      <c r="M390" t="b">
        <v>1</v>
      </c>
      <c r="N390" t="b">
        <v>0</v>
      </c>
    </row>
    <row r="391" spans="1:14" x14ac:dyDescent="0.2">
      <c r="A391" s="1" t="s">
        <v>191</v>
      </c>
      <c r="B391" t="s">
        <v>111</v>
      </c>
      <c r="C391" t="s">
        <v>442</v>
      </c>
      <c r="D391" t="s">
        <v>610</v>
      </c>
      <c r="E391" s="2">
        <v>42845.623935185184</v>
      </c>
      <c r="F391" t="b">
        <v>1</v>
      </c>
      <c r="G391" s="1" t="s">
        <v>610</v>
      </c>
      <c r="H391">
        <v>2007</v>
      </c>
      <c r="I391">
        <v>2016</v>
      </c>
      <c r="J391" s="1" t="s">
        <v>103</v>
      </c>
      <c r="K391" s="1" t="s">
        <v>93</v>
      </c>
      <c r="L391" t="b">
        <v>0</v>
      </c>
      <c r="M391" t="b">
        <v>1</v>
      </c>
      <c r="N391" t="b">
        <v>0</v>
      </c>
    </row>
    <row r="392" spans="1:14" x14ac:dyDescent="0.2">
      <c r="A392" s="1" t="s">
        <v>191</v>
      </c>
      <c r="B392" t="s">
        <v>106</v>
      </c>
      <c r="C392" t="s">
        <v>442</v>
      </c>
      <c r="D392" t="s">
        <v>605</v>
      </c>
      <c r="E392" s="2">
        <v>42845.623923611114</v>
      </c>
      <c r="F392" t="b">
        <v>1</v>
      </c>
      <c r="G392" s="1" t="s">
        <v>605</v>
      </c>
      <c r="H392">
        <v>2007</v>
      </c>
      <c r="I392">
        <v>2016</v>
      </c>
      <c r="J392" s="1" t="s">
        <v>103</v>
      </c>
      <c r="K392" s="1" t="s">
        <v>93</v>
      </c>
      <c r="L392" t="b">
        <v>0</v>
      </c>
      <c r="M392" t="b">
        <v>1</v>
      </c>
      <c r="N392" t="b">
        <v>0</v>
      </c>
    </row>
    <row r="393" spans="1:14" x14ac:dyDescent="0.2">
      <c r="A393" s="1" t="s">
        <v>191</v>
      </c>
      <c r="B393" t="s">
        <v>467</v>
      </c>
      <c r="C393" t="s">
        <v>441</v>
      </c>
      <c r="D393" t="s">
        <v>623</v>
      </c>
      <c r="E393" s="2">
        <v>42845.623935185184</v>
      </c>
      <c r="F393" t="b">
        <v>1</v>
      </c>
      <c r="G393" s="1" t="s">
        <v>623</v>
      </c>
      <c r="H393">
        <v>2012</v>
      </c>
      <c r="I393">
        <v>2016</v>
      </c>
      <c r="J393" s="1" t="s">
        <v>103</v>
      </c>
      <c r="K393" s="1" t="s">
        <v>104</v>
      </c>
      <c r="L393" t="b">
        <v>0</v>
      </c>
      <c r="M393" t="b">
        <v>1</v>
      </c>
      <c r="N393" t="b">
        <v>0</v>
      </c>
    </row>
    <row r="394" spans="1:14" x14ac:dyDescent="0.2">
      <c r="A394" s="1" t="s">
        <v>191</v>
      </c>
      <c r="B394" t="s">
        <v>108</v>
      </c>
      <c r="C394" t="s">
        <v>442</v>
      </c>
      <c r="D394" t="s">
        <v>607</v>
      </c>
      <c r="E394" s="2">
        <v>42845.623935185184</v>
      </c>
      <c r="F394" t="b">
        <v>1</v>
      </c>
      <c r="G394" s="1" t="s">
        <v>607</v>
      </c>
      <c r="H394">
        <v>2007</v>
      </c>
      <c r="I394">
        <v>2016</v>
      </c>
      <c r="J394" s="1" t="s">
        <v>103</v>
      </c>
      <c r="K394" s="1" t="s">
        <v>93</v>
      </c>
      <c r="L394" t="b">
        <v>0</v>
      </c>
      <c r="M394" t="b">
        <v>1</v>
      </c>
      <c r="N394" t="b">
        <v>0</v>
      </c>
    </row>
    <row r="395" spans="1:14" x14ac:dyDescent="0.2">
      <c r="A395" s="1" t="s">
        <v>191</v>
      </c>
      <c r="B395" t="s">
        <v>466</v>
      </c>
      <c r="C395" t="s">
        <v>441</v>
      </c>
      <c r="D395" t="s">
        <v>622</v>
      </c>
      <c r="E395" s="2">
        <v>42845.623935185184</v>
      </c>
      <c r="F395" t="b">
        <v>1</v>
      </c>
      <c r="G395" s="1" t="s">
        <v>622</v>
      </c>
      <c r="H395">
        <v>2012</v>
      </c>
      <c r="I395">
        <v>2016</v>
      </c>
      <c r="J395" s="1" t="s">
        <v>103</v>
      </c>
      <c r="K395" s="1" t="s">
        <v>104</v>
      </c>
      <c r="L395" t="b">
        <v>0</v>
      </c>
      <c r="M395" t="b">
        <v>1</v>
      </c>
      <c r="N395" t="b">
        <v>0</v>
      </c>
    </row>
    <row r="396" spans="1:14" x14ac:dyDescent="0.2">
      <c r="A396" s="1" t="s">
        <v>191</v>
      </c>
      <c r="B396" t="s">
        <v>107</v>
      </c>
      <c r="C396" t="s">
        <v>442</v>
      </c>
      <c r="D396" t="s">
        <v>606</v>
      </c>
      <c r="E396" s="2">
        <v>42845.623923611114</v>
      </c>
      <c r="F396" t="b">
        <v>1</v>
      </c>
      <c r="G396" s="1" t="s">
        <v>606</v>
      </c>
      <c r="H396">
        <v>2007</v>
      </c>
      <c r="I396">
        <v>2016</v>
      </c>
      <c r="J396" s="1" t="s">
        <v>103</v>
      </c>
      <c r="K396" s="1" t="s">
        <v>93</v>
      </c>
      <c r="L396" t="b">
        <v>0</v>
      </c>
      <c r="M396" t="b">
        <v>1</v>
      </c>
      <c r="N396" t="b">
        <v>0</v>
      </c>
    </row>
    <row r="397" spans="1:14" x14ac:dyDescent="0.2">
      <c r="A397" s="1" t="s">
        <v>191</v>
      </c>
      <c r="B397" t="s">
        <v>461</v>
      </c>
      <c r="C397" t="s">
        <v>441</v>
      </c>
      <c r="D397" t="s">
        <v>617</v>
      </c>
      <c r="E397" s="2">
        <v>42845.623935185184</v>
      </c>
      <c r="F397" t="b">
        <v>1</v>
      </c>
      <c r="G397" s="1" t="s">
        <v>617</v>
      </c>
      <c r="H397">
        <v>2012</v>
      </c>
      <c r="I397">
        <v>2016</v>
      </c>
      <c r="J397" s="1" t="s">
        <v>103</v>
      </c>
      <c r="K397" s="1" t="s">
        <v>104</v>
      </c>
      <c r="L397" t="b">
        <v>0</v>
      </c>
      <c r="M397" t="b">
        <v>1</v>
      </c>
      <c r="N397" t="b">
        <v>0</v>
      </c>
    </row>
    <row r="398" spans="1:14" x14ac:dyDescent="0.2">
      <c r="A398" s="1" t="s">
        <v>191</v>
      </c>
      <c r="B398" t="s">
        <v>468</v>
      </c>
      <c r="C398" t="s">
        <v>441</v>
      </c>
      <c r="D398" t="s">
        <v>624</v>
      </c>
      <c r="E398" s="2">
        <v>42845.623935185184</v>
      </c>
      <c r="F398" t="b">
        <v>1</v>
      </c>
      <c r="G398" s="1" t="s">
        <v>624</v>
      </c>
      <c r="H398">
        <v>2012</v>
      </c>
      <c r="I398">
        <v>2016</v>
      </c>
      <c r="J398" s="1" t="s">
        <v>103</v>
      </c>
      <c r="K398" s="1" t="s">
        <v>104</v>
      </c>
      <c r="L398" t="b">
        <v>0</v>
      </c>
      <c r="M398" t="b">
        <v>1</v>
      </c>
      <c r="N398" t="b">
        <v>0</v>
      </c>
    </row>
    <row r="399" spans="1:14" x14ac:dyDescent="0.2">
      <c r="A399" s="1" t="s">
        <v>191</v>
      </c>
      <c r="B399" t="s">
        <v>109</v>
      </c>
      <c r="C399" t="s">
        <v>442</v>
      </c>
      <c r="D399" t="s">
        <v>608</v>
      </c>
      <c r="E399" s="2">
        <v>42845.623935185184</v>
      </c>
      <c r="F399" t="b">
        <v>1</v>
      </c>
      <c r="G399" s="1" t="s">
        <v>608</v>
      </c>
      <c r="H399">
        <v>2007</v>
      </c>
      <c r="I399">
        <v>2016</v>
      </c>
      <c r="J399" s="1" t="s">
        <v>103</v>
      </c>
      <c r="K399" s="1" t="s">
        <v>93</v>
      </c>
      <c r="L399" t="b">
        <v>0</v>
      </c>
      <c r="M399" t="b">
        <v>1</v>
      </c>
      <c r="N399" t="b">
        <v>0</v>
      </c>
    </row>
    <row r="400" spans="1:14" x14ac:dyDescent="0.2">
      <c r="A400" s="1" t="s">
        <v>191</v>
      </c>
      <c r="B400" t="s">
        <v>114</v>
      </c>
      <c r="C400" t="s">
        <v>442</v>
      </c>
      <c r="D400" t="s">
        <v>614</v>
      </c>
      <c r="E400" s="2">
        <v>42845.623935185184</v>
      </c>
      <c r="F400" t="b">
        <v>1</v>
      </c>
      <c r="G400" s="1" t="s">
        <v>614</v>
      </c>
      <c r="H400">
        <v>2007</v>
      </c>
      <c r="I400">
        <v>2016</v>
      </c>
      <c r="J400" s="1" t="s">
        <v>103</v>
      </c>
      <c r="K400" s="1" t="s">
        <v>93</v>
      </c>
      <c r="L400" t="b">
        <v>0</v>
      </c>
      <c r="M400" t="b">
        <v>1</v>
      </c>
      <c r="N400" t="b">
        <v>0</v>
      </c>
    </row>
    <row r="401" spans="1:14" x14ac:dyDescent="0.2">
      <c r="A401" s="1" t="s">
        <v>191</v>
      </c>
      <c r="B401" t="s">
        <v>110</v>
      </c>
      <c r="C401" t="s">
        <v>442</v>
      </c>
      <c r="D401" t="s">
        <v>609</v>
      </c>
      <c r="E401" s="2">
        <v>42845.623935185184</v>
      </c>
      <c r="F401" t="b">
        <v>1</v>
      </c>
      <c r="G401" s="1" t="s">
        <v>609</v>
      </c>
      <c r="H401">
        <v>2007</v>
      </c>
      <c r="I401">
        <v>2016</v>
      </c>
      <c r="J401" s="1" t="s">
        <v>103</v>
      </c>
      <c r="K401" s="1" t="s">
        <v>93</v>
      </c>
      <c r="L401" t="b">
        <v>0</v>
      </c>
      <c r="M401" t="b">
        <v>1</v>
      </c>
      <c r="N401" t="b">
        <v>0</v>
      </c>
    </row>
    <row r="402" spans="1:14" x14ac:dyDescent="0.2">
      <c r="A402" s="1" t="s">
        <v>191</v>
      </c>
      <c r="B402" t="s">
        <v>473</v>
      </c>
      <c r="C402" t="s">
        <v>441</v>
      </c>
      <c r="D402" t="s">
        <v>627</v>
      </c>
      <c r="E402" s="2">
        <v>42845.623935185184</v>
      </c>
      <c r="F402" t="b">
        <v>1</v>
      </c>
      <c r="G402" s="1" t="s">
        <v>627</v>
      </c>
      <c r="H402">
        <v>2012</v>
      </c>
      <c r="I402">
        <v>2016</v>
      </c>
      <c r="J402" s="1" t="s">
        <v>103</v>
      </c>
      <c r="K402" s="1" t="s">
        <v>104</v>
      </c>
      <c r="L402" t="b">
        <v>0</v>
      </c>
      <c r="M402" t="b">
        <v>1</v>
      </c>
      <c r="N402" t="b">
        <v>0</v>
      </c>
    </row>
    <row r="403" spans="1:14" x14ac:dyDescent="0.2">
      <c r="A403" s="1" t="s">
        <v>191</v>
      </c>
      <c r="B403" t="s">
        <v>470</v>
      </c>
      <c r="C403" t="s">
        <v>441</v>
      </c>
      <c r="D403" t="s">
        <v>626</v>
      </c>
      <c r="E403" s="2">
        <v>42845.623935185184</v>
      </c>
      <c r="F403" t="b">
        <v>1</v>
      </c>
      <c r="G403" s="1" t="s">
        <v>626</v>
      </c>
      <c r="H403">
        <v>2012</v>
      </c>
      <c r="I403">
        <v>2016</v>
      </c>
      <c r="J403" s="1" t="s">
        <v>103</v>
      </c>
      <c r="K403" s="1" t="s">
        <v>104</v>
      </c>
      <c r="L403" t="b">
        <v>0</v>
      </c>
      <c r="M403" t="b">
        <v>1</v>
      </c>
      <c r="N403" t="b">
        <v>0</v>
      </c>
    </row>
    <row r="404" spans="1:14" x14ac:dyDescent="0.2">
      <c r="A404" s="1" t="s">
        <v>191</v>
      </c>
      <c r="B404" t="s">
        <v>465</v>
      </c>
      <c r="C404" t="s">
        <v>441</v>
      </c>
      <c r="D404" t="s">
        <v>621</v>
      </c>
      <c r="E404" s="2">
        <v>42845.623935185184</v>
      </c>
      <c r="F404" t="b">
        <v>1</v>
      </c>
      <c r="G404" s="1" t="s">
        <v>621</v>
      </c>
      <c r="H404">
        <v>2012</v>
      </c>
      <c r="I404">
        <v>2016</v>
      </c>
      <c r="J404" s="1" t="s">
        <v>103</v>
      </c>
      <c r="K404" s="1" t="s">
        <v>104</v>
      </c>
      <c r="L404" t="b">
        <v>0</v>
      </c>
      <c r="M404" t="b">
        <v>1</v>
      </c>
      <c r="N404" t="b">
        <v>0</v>
      </c>
    </row>
    <row r="405" spans="1:14" x14ac:dyDescent="0.2">
      <c r="A405" s="1" t="s">
        <v>192</v>
      </c>
      <c r="B405" t="s">
        <v>92</v>
      </c>
      <c r="D405" t="s">
        <v>481</v>
      </c>
      <c r="E405" s="3">
        <v>0</v>
      </c>
      <c r="F405" t="b">
        <v>0</v>
      </c>
    </row>
    <row r="406" spans="1:14" x14ac:dyDescent="0.2">
      <c r="A406" s="1" t="s">
        <v>192</v>
      </c>
      <c r="B406" t="s">
        <v>100</v>
      </c>
      <c r="D406" t="s">
        <v>481</v>
      </c>
      <c r="E406" s="3">
        <v>0</v>
      </c>
      <c r="F406" t="b">
        <v>0</v>
      </c>
    </row>
    <row r="407" spans="1:14" x14ac:dyDescent="0.2">
      <c r="A407" s="1" t="s">
        <v>192</v>
      </c>
      <c r="B407" t="s">
        <v>212</v>
      </c>
      <c r="D407" t="s">
        <v>481</v>
      </c>
      <c r="E407" s="3">
        <v>0</v>
      </c>
      <c r="F407" t="b">
        <v>0</v>
      </c>
    </row>
    <row r="408" spans="1:14" x14ac:dyDescent="0.2">
      <c r="A408" s="1" t="s">
        <v>192</v>
      </c>
      <c r="B408" t="s">
        <v>95</v>
      </c>
      <c r="D408" t="s">
        <v>481</v>
      </c>
      <c r="E408" s="3">
        <v>0</v>
      </c>
      <c r="F408" t="b">
        <v>0</v>
      </c>
    </row>
    <row r="409" spans="1:14" x14ac:dyDescent="0.2">
      <c r="A409" s="1" t="s">
        <v>192</v>
      </c>
      <c r="B409" t="s">
        <v>99</v>
      </c>
      <c r="D409" t="s">
        <v>481</v>
      </c>
      <c r="E409" s="3">
        <v>0</v>
      </c>
      <c r="F409" t="b">
        <v>0</v>
      </c>
    </row>
    <row r="410" spans="1:14" x14ac:dyDescent="0.2">
      <c r="A410" s="1" t="s">
        <v>192</v>
      </c>
      <c r="B410" t="s">
        <v>209</v>
      </c>
      <c r="D410" t="s">
        <v>481</v>
      </c>
      <c r="E410" s="3">
        <v>0</v>
      </c>
      <c r="F410" t="b">
        <v>0</v>
      </c>
    </row>
    <row r="411" spans="1:14" x14ac:dyDescent="0.2">
      <c r="A411" s="1" t="s">
        <v>192</v>
      </c>
      <c r="B411" t="s">
        <v>101</v>
      </c>
      <c r="D411" t="s">
        <v>481</v>
      </c>
      <c r="E411" s="3">
        <v>0</v>
      </c>
      <c r="F411" t="b">
        <v>0</v>
      </c>
    </row>
    <row r="412" spans="1:14" x14ac:dyDescent="0.2">
      <c r="A412" s="1" t="s">
        <v>192</v>
      </c>
      <c r="B412" t="s">
        <v>102</v>
      </c>
      <c r="D412" t="s">
        <v>481</v>
      </c>
      <c r="E412" s="3">
        <v>0</v>
      </c>
      <c r="F412" t="b">
        <v>0</v>
      </c>
    </row>
    <row r="413" spans="1:14" x14ac:dyDescent="0.2">
      <c r="A413" s="1" t="s">
        <v>192</v>
      </c>
      <c r="B413" t="s">
        <v>211</v>
      </c>
      <c r="D413" t="s">
        <v>481</v>
      </c>
      <c r="E413" s="3">
        <v>0</v>
      </c>
      <c r="F413" t="b">
        <v>0</v>
      </c>
    </row>
    <row r="414" spans="1:14" x14ac:dyDescent="0.2">
      <c r="A414" s="1" t="s">
        <v>192</v>
      </c>
      <c r="B414" t="s">
        <v>224</v>
      </c>
      <c r="D414" t="s">
        <v>481</v>
      </c>
      <c r="E414" s="3">
        <v>0</v>
      </c>
      <c r="F414" t="b">
        <v>0</v>
      </c>
    </row>
    <row r="415" spans="1:14" x14ac:dyDescent="0.2">
      <c r="A415" s="1" t="s">
        <v>192</v>
      </c>
      <c r="B415" t="s">
        <v>98</v>
      </c>
      <c r="D415" t="s">
        <v>481</v>
      </c>
      <c r="E415" s="3">
        <v>0</v>
      </c>
      <c r="F415" t="b">
        <v>0</v>
      </c>
    </row>
    <row r="416" spans="1:14" x14ac:dyDescent="0.2">
      <c r="A416" s="1" t="s">
        <v>192</v>
      </c>
      <c r="B416" t="s">
        <v>97</v>
      </c>
      <c r="D416" t="s">
        <v>481</v>
      </c>
      <c r="E416" s="3">
        <v>0</v>
      </c>
      <c r="F416" t="b">
        <v>0</v>
      </c>
    </row>
    <row r="417" spans="1:6" x14ac:dyDescent="0.2">
      <c r="A417" s="1" t="s">
        <v>192</v>
      </c>
      <c r="B417" t="s">
        <v>213</v>
      </c>
      <c r="D417" t="s">
        <v>481</v>
      </c>
      <c r="E417" s="3">
        <v>0</v>
      </c>
      <c r="F417" t="b">
        <v>0</v>
      </c>
    </row>
    <row r="418" spans="1:6" x14ac:dyDescent="0.2">
      <c r="A418" s="1" t="s">
        <v>192</v>
      </c>
      <c r="B418" t="s">
        <v>223</v>
      </c>
      <c r="D418" t="s">
        <v>481</v>
      </c>
      <c r="E418" s="3">
        <v>0</v>
      </c>
      <c r="F418" t="b">
        <v>0</v>
      </c>
    </row>
    <row r="419" spans="1:6" x14ac:dyDescent="0.2">
      <c r="A419" s="1" t="s">
        <v>192</v>
      </c>
      <c r="B419" t="s">
        <v>222</v>
      </c>
      <c r="D419" t="s">
        <v>481</v>
      </c>
      <c r="E419" s="3">
        <v>0</v>
      </c>
      <c r="F419" t="b">
        <v>0</v>
      </c>
    </row>
    <row r="420" spans="1:6" x14ac:dyDescent="0.2">
      <c r="A420" s="1" t="s">
        <v>192</v>
      </c>
      <c r="B420" t="s">
        <v>96</v>
      </c>
      <c r="D420" t="s">
        <v>481</v>
      </c>
      <c r="E420" s="3">
        <v>0</v>
      </c>
      <c r="F420" t="b">
        <v>0</v>
      </c>
    </row>
    <row r="421" spans="1:6" x14ac:dyDescent="0.2">
      <c r="A421" s="1" t="s">
        <v>192</v>
      </c>
      <c r="B421" t="s">
        <v>210</v>
      </c>
      <c r="D421" t="s">
        <v>481</v>
      </c>
      <c r="E421" s="3">
        <v>0</v>
      </c>
      <c r="F421" t="b">
        <v>0</v>
      </c>
    </row>
    <row r="422" spans="1:6" x14ac:dyDescent="0.2">
      <c r="A422" s="1" t="s">
        <v>192</v>
      </c>
      <c r="B422" t="s">
        <v>94</v>
      </c>
      <c r="D422" t="s">
        <v>481</v>
      </c>
      <c r="E422" s="3">
        <v>0</v>
      </c>
      <c r="F422" t="b">
        <v>0</v>
      </c>
    </row>
    <row r="423" spans="1:6" x14ac:dyDescent="0.2">
      <c r="A423" s="1" t="s">
        <v>192</v>
      </c>
      <c r="B423" t="s">
        <v>214</v>
      </c>
      <c r="D423" t="s">
        <v>481</v>
      </c>
      <c r="E423" s="3">
        <v>0</v>
      </c>
      <c r="F423" t="b">
        <v>0</v>
      </c>
    </row>
    <row r="424" spans="1:6" x14ac:dyDescent="0.2">
      <c r="A424" s="1" t="s">
        <v>192</v>
      </c>
      <c r="B424" t="s">
        <v>221</v>
      </c>
      <c r="D424" t="s">
        <v>481</v>
      </c>
      <c r="E424" s="3">
        <v>0</v>
      </c>
      <c r="F424" t="b">
        <v>0</v>
      </c>
    </row>
    <row r="425" spans="1:6" x14ac:dyDescent="0.2">
      <c r="A425" s="1" t="s">
        <v>118</v>
      </c>
      <c r="B425" t="s">
        <v>477</v>
      </c>
      <c r="D425" t="s">
        <v>481</v>
      </c>
      <c r="E425" s="3">
        <v>0</v>
      </c>
      <c r="F425" t="b">
        <v>0</v>
      </c>
    </row>
    <row r="426" spans="1:6" x14ac:dyDescent="0.2">
      <c r="A426" s="1" t="s">
        <v>118</v>
      </c>
      <c r="B426" t="s">
        <v>209</v>
      </c>
      <c r="D426" t="s">
        <v>481</v>
      </c>
      <c r="E426" s="3">
        <v>0</v>
      </c>
      <c r="F426" t="b">
        <v>0</v>
      </c>
    </row>
    <row r="427" spans="1:6" x14ac:dyDescent="0.2">
      <c r="A427" s="1" t="s">
        <v>118</v>
      </c>
      <c r="B427" t="s">
        <v>474</v>
      </c>
      <c r="D427" t="s">
        <v>481</v>
      </c>
      <c r="E427" s="3">
        <v>0</v>
      </c>
      <c r="F427" t="b">
        <v>0</v>
      </c>
    </row>
    <row r="428" spans="1:6" x14ac:dyDescent="0.2">
      <c r="A428" s="1" t="s">
        <v>118</v>
      </c>
      <c r="B428" t="s">
        <v>222</v>
      </c>
      <c r="D428" t="s">
        <v>481</v>
      </c>
      <c r="E428" s="3">
        <v>0</v>
      </c>
      <c r="F428" t="b">
        <v>0</v>
      </c>
    </row>
    <row r="429" spans="1:6" x14ac:dyDescent="0.2">
      <c r="A429" s="1" t="s">
        <v>118</v>
      </c>
      <c r="B429" t="s">
        <v>98</v>
      </c>
      <c r="D429" t="s">
        <v>481</v>
      </c>
      <c r="E429" s="3">
        <v>0</v>
      </c>
      <c r="F429" t="b">
        <v>0</v>
      </c>
    </row>
    <row r="430" spans="1:6" x14ac:dyDescent="0.2">
      <c r="A430" s="1" t="s">
        <v>118</v>
      </c>
      <c r="B430" t="s">
        <v>100</v>
      </c>
      <c r="D430" t="s">
        <v>481</v>
      </c>
      <c r="E430" s="3">
        <v>0</v>
      </c>
      <c r="F430" t="b">
        <v>0</v>
      </c>
    </row>
    <row r="431" spans="1:6" x14ac:dyDescent="0.2">
      <c r="A431" s="1" t="s">
        <v>118</v>
      </c>
      <c r="B431" t="s">
        <v>92</v>
      </c>
      <c r="D431" t="s">
        <v>481</v>
      </c>
      <c r="E431" s="3">
        <v>0</v>
      </c>
      <c r="F431" t="b">
        <v>0</v>
      </c>
    </row>
    <row r="432" spans="1:6" x14ac:dyDescent="0.2">
      <c r="A432" s="1" t="s">
        <v>118</v>
      </c>
      <c r="B432" t="s">
        <v>214</v>
      </c>
      <c r="D432" t="s">
        <v>481</v>
      </c>
      <c r="E432" s="3">
        <v>0</v>
      </c>
      <c r="F432" t="b">
        <v>0</v>
      </c>
    </row>
    <row r="433" spans="1:6" x14ac:dyDescent="0.2">
      <c r="A433" s="1" t="s">
        <v>118</v>
      </c>
      <c r="B433" t="s">
        <v>221</v>
      </c>
      <c r="D433" t="s">
        <v>481</v>
      </c>
      <c r="E433" s="3">
        <v>0</v>
      </c>
      <c r="F433" t="b">
        <v>0</v>
      </c>
    </row>
    <row r="434" spans="1:6" x14ac:dyDescent="0.2">
      <c r="A434" s="1" t="s">
        <v>118</v>
      </c>
      <c r="B434" t="s">
        <v>210</v>
      </c>
      <c r="D434" t="s">
        <v>481</v>
      </c>
      <c r="E434" s="3">
        <v>0</v>
      </c>
      <c r="F434" t="b">
        <v>0</v>
      </c>
    </row>
    <row r="435" spans="1:6" x14ac:dyDescent="0.2">
      <c r="A435" s="1" t="s">
        <v>118</v>
      </c>
      <c r="B435" t="s">
        <v>479</v>
      </c>
      <c r="D435" t="s">
        <v>481</v>
      </c>
      <c r="E435" s="3">
        <v>0</v>
      </c>
      <c r="F435" t="b">
        <v>0</v>
      </c>
    </row>
    <row r="436" spans="1:6" x14ac:dyDescent="0.2">
      <c r="A436" s="1" t="s">
        <v>118</v>
      </c>
      <c r="B436" t="s">
        <v>94</v>
      </c>
      <c r="D436" t="s">
        <v>481</v>
      </c>
      <c r="E436" s="3">
        <v>0</v>
      </c>
      <c r="F436" t="b">
        <v>0</v>
      </c>
    </row>
    <row r="437" spans="1:6" x14ac:dyDescent="0.2">
      <c r="A437" s="1" t="s">
        <v>118</v>
      </c>
      <c r="B437" t="s">
        <v>211</v>
      </c>
      <c r="D437" t="s">
        <v>481</v>
      </c>
      <c r="E437" s="3">
        <v>0</v>
      </c>
      <c r="F437" t="b">
        <v>0</v>
      </c>
    </row>
    <row r="438" spans="1:6" x14ac:dyDescent="0.2">
      <c r="A438" s="1" t="s">
        <v>118</v>
      </c>
      <c r="B438" t="s">
        <v>101</v>
      </c>
      <c r="D438" t="s">
        <v>481</v>
      </c>
      <c r="E438" s="3">
        <v>0</v>
      </c>
      <c r="F438" t="b">
        <v>0</v>
      </c>
    </row>
    <row r="439" spans="1:6" x14ac:dyDescent="0.2">
      <c r="A439" s="1" t="s">
        <v>118</v>
      </c>
      <c r="B439" t="s">
        <v>225</v>
      </c>
      <c r="D439" t="s">
        <v>481</v>
      </c>
      <c r="E439" s="3">
        <v>0</v>
      </c>
      <c r="F439" t="b">
        <v>0</v>
      </c>
    </row>
    <row r="440" spans="1:6" x14ac:dyDescent="0.2">
      <c r="A440" s="1" t="s">
        <v>118</v>
      </c>
      <c r="B440" t="s">
        <v>223</v>
      </c>
      <c r="D440" t="s">
        <v>481</v>
      </c>
      <c r="E440" s="3">
        <v>0</v>
      </c>
      <c r="F440" t="b">
        <v>0</v>
      </c>
    </row>
    <row r="441" spans="1:6" x14ac:dyDescent="0.2">
      <c r="A441" s="1" t="s">
        <v>118</v>
      </c>
      <c r="B441" t="s">
        <v>99</v>
      </c>
      <c r="D441" t="s">
        <v>481</v>
      </c>
      <c r="E441" s="3">
        <v>0</v>
      </c>
      <c r="F441" t="b">
        <v>0</v>
      </c>
    </row>
    <row r="442" spans="1:6" x14ac:dyDescent="0.2">
      <c r="A442" s="1" t="s">
        <v>118</v>
      </c>
      <c r="B442" t="s">
        <v>226</v>
      </c>
      <c r="D442" t="s">
        <v>481</v>
      </c>
      <c r="E442" s="3">
        <v>0</v>
      </c>
      <c r="F442" t="b">
        <v>0</v>
      </c>
    </row>
    <row r="443" spans="1:6" x14ac:dyDescent="0.2">
      <c r="A443" s="1" t="s">
        <v>118</v>
      </c>
      <c r="B443" t="s">
        <v>224</v>
      </c>
      <c r="D443" t="s">
        <v>481</v>
      </c>
      <c r="E443" s="3">
        <v>0</v>
      </c>
      <c r="F443" t="b">
        <v>0</v>
      </c>
    </row>
    <row r="444" spans="1:6" x14ac:dyDescent="0.2">
      <c r="A444" s="1" t="s">
        <v>118</v>
      </c>
      <c r="B444" t="s">
        <v>212</v>
      </c>
      <c r="D444" t="s">
        <v>481</v>
      </c>
      <c r="E444" s="3">
        <v>0</v>
      </c>
      <c r="F444" t="b">
        <v>0</v>
      </c>
    </row>
    <row r="445" spans="1:6" x14ac:dyDescent="0.2">
      <c r="A445" s="1" t="s">
        <v>118</v>
      </c>
      <c r="B445" t="s">
        <v>96</v>
      </c>
      <c r="D445" t="s">
        <v>481</v>
      </c>
      <c r="E445" s="3">
        <v>0</v>
      </c>
      <c r="F445" t="b">
        <v>0</v>
      </c>
    </row>
    <row r="446" spans="1:6" x14ac:dyDescent="0.2">
      <c r="A446" s="1" t="s">
        <v>118</v>
      </c>
      <c r="B446" t="s">
        <v>213</v>
      </c>
      <c r="D446" t="s">
        <v>481</v>
      </c>
      <c r="E446" s="3">
        <v>0</v>
      </c>
      <c r="F446" t="b">
        <v>0</v>
      </c>
    </row>
    <row r="447" spans="1:6" x14ac:dyDescent="0.2">
      <c r="A447" s="1" t="s">
        <v>118</v>
      </c>
      <c r="B447" t="s">
        <v>95</v>
      </c>
      <c r="D447" t="s">
        <v>481</v>
      </c>
      <c r="E447" s="3">
        <v>0</v>
      </c>
      <c r="F447" t="b">
        <v>0</v>
      </c>
    </row>
    <row r="448" spans="1:6" x14ac:dyDescent="0.2">
      <c r="A448" s="1" t="s">
        <v>118</v>
      </c>
      <c r="B448" t="s">
        <v>478</v>
      </c>
      <c r="D448" t="s">
        <v>481</v>
      </c>
      <c r="E448" s="3">
        <v>0</v>
      </c>
      <c r="F448" t="b">
        <v>0</v>
      </c>
    </row>
    <row r="449" spans="1:6" x14ac:dyDescent="0.2">
      <c r="A449" s="1" t="s">
        <v>118</v>
      </c>
      <c r="B449" t="s">
        <v>476</v>
      </c>
      <c r="D449" t="s">
        <v>481</v>
      </c>
      <c r="E449" s="3">
        <v>0</v>
      </c>
      <c r="F449" t="b">
        <v>0</v>
      </c>
    </row>
    <row r="450" spans="1:6" x14ac:dyDescent="0.2">
      <c r="A450" s="1" t="s">
        <v>118</v>
      </c>
      <c r="B450" t="s">
        <v>475</v>
      </c>
      <c r="D450" t="s">
        <v>481</v>
      </c>
      <c r="E450" s="3">
        <v>0</v>
      </c>
      <c r="F450" t="b">
        <v>0</v>
      </c>
    </row>
    <row r="451" spans="1:6" x14ac:dyDescent="0.2">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C1" sqref="C1"/>
    </sheetView>
  </sheetViews>
  <sheetFormatPr defaultColWidth="9.109375" defaultRowHeight="15.05" x14ac:dyDescent="0.3"/>
  <cols>
    <col min="1" max="1" width="10.109375" style="17" customWidth="1"/>
    <col min="2" max="2" width="2.6640625" style="17" customWidth="1"/>
    <col min="3" max="3" width="73.109375" style="17" customWidth="1"/>
    <col min="4" max="16384" width="9.109375" style="17"/>
  </cols>
  <sheetData>
    <row r="1" spans="1:11" ht="23.8" x14ac:dyDescent="0.45">
      <c r="A1" s="19" t="s">
        <v>797</v>
      </c>
      <c r="B1" s="16"/>
    </row>
    <row r="2" spans="1:11" ht="16.3" customHeight="1" x14ac:dyDescent="0.3">
      <c r="A2" s="22"/>
      <c r="B2" s="22"/>
      <c r="C2" s="22"/>
      <c r="D2" s="22"/>
      <c r="E2" s="22"/>
      <c r="F2" s="22"/>
      <c r="G2" s="22"/>
      <c r="H2" s="22"/>
      <c r="I2" s="22"/>
      <c r="J2" s="22"/>
      <c r="K2" s="22"/>
    </row>
    <row r="3" spans="1:11" ht="16.3" customHeight="1" x14ac:dyDescent="0.3">
      <c r="A3" s="107"/>
      <c r="B3" s="107"/>
      <c r="C3" s="108" t="s">
        <v>799</v>
      </c>
      <c r="D3" s="21"/>
      <c r="E3" s="22"/>
      <c r="F3" s="22"/>
      <c r="G3" s="22"/>
      <c r="H3" s="22"/>
      <c r="I3" s="22"/>
      <c r="J3" s="22"/>
      <c r="K3" s="22"/>
    </row>
    <row r="4" spans="1:11" ht="16.3" customHeight="1" x14ac:dyDescent="0.3">
      <c r="A4" s="134" t="s">
        <v>800</v>
      </c>
      <c r="B4" s="22"/>
      <c r="C4" s="22" t="s">
        <v>801</v>
      </c>
      <c r="D4" s="22"/>
      <c r="E4" s="22"/>
      <c r="F4" s="22"/>
      <c r="G4" s="22"/>
      <c r="H4" s="22"/>
      <c r="I4" s="22"/>
      <c r="J4" s="22"/>
      <c r="K4" s="22"/>
    </row>
    <row r="5" spans="1:11" ht="16.3" customHeight="1" x14ac:dyDescent="0.3">
      <c r="A5" s="134" t="s">
        <v>802</v>
      </c>
      <c r="B5" s="22"/>
      <c r="C5" s="22" t="s">
        <v>803</v>
      </c>
      <c r="D5" s="22"/>
      <c r="E5" s="22"/>
      <c r="F5" s="22"/>
      <c r="G5" s="22"/>
      <c r="H5" s="22"/>
      <c r="I5" s="22"/>
      <c r="J5" s="22"/>
      <c r="K5" s="22"/>
    </row>
    <row r="6" spans="1:11" ht="16.3" customHeight="1" x14ac:dyDescent="0.3">
      <c r="A6" s="22"/>
      <c r="B6" s="22"/>
      <c r="C6" s="22"/>
      <c r="D6" s="22"/>
      <c r="E6" s="22"/>
      <c r="F6" s="22"/>
      <c r="G6" s="22"/>
      <c r="H6" s="22"/>
      <c r="I6" s="22"/>
      <c r="J6" s="22"/>
      <c r="K6" s="22"/>
    </row>
    <row r="7" spans="1:11" ht="16.3" customHeight="1" x14ac:dyDescent="0.3">
      <c r="A7" s="107"/>
      <c r="B7" s="107"/>
      <c r="C7" s="108" t="s">
        <v>804</v>
      </c>
      <c r="D7" s="21"/>
      <c r="E7" s="22"/>
      <c r="F7" s="22"/>
      <c r="G7" s="22"/>
      <c r="H7" s="22"/>
      <c r="I7" s="22"/>
      <c r="J7" s="22"/>
      <c r="K7" s="22"/>
    </row>
    <row r="8" spans="1:11" ht="16.3" customHeight="1" x14ac:dyDescent="0.3">
      <c r="A8" s="134" t="s">
        <v>805</v>
      </c>
      <c r="B8" s="22"/>
      <c r="C8" s="22" t="s">
        <v>806</v>
      </c>
      <c r="D8" s="21"/>
      <c r="E8" s="22"/>
      <c r="F8" s="22"/>
      <c r="G8" s="22"/>
      <c r="H8" s="22"/>
      <c r="I8" s="22"/>
      <c r="J8" s="22"/>
      <c r="K8" s="22"/>
    </row>
    <row r="9" spans="1:11" ht="16.3" customHeight="1" x14ac:dyDescent="0.3">
      <c r="A9" s="135" t="s">
        <v>807</v>
      </c>
      <c r="B9" s="20"/>
      <c r="C9" s="22" t="s">
        <v>961</v>
      </c>
      <c r="D9" s="21"/>
      <c r="E9" s="22"/>
      <c r="F9" s="22"/>
      <c r="G9" s="22"/>
      <c r="H9" s="22"/>
      <c r="I9" s="22"/>
      <c r="J9" s="22"/>
      <c r="K9" s="22"/>
    </row>
    <row r="10" spans="1:11" ht="16.3" customHeight="1" x14ac:dyDescent="0.3">
      <c r="A10" s="22"/>
      <c r="B10" s="22"/>
      <c r="C10" s="22"/>
      <c r="D10" s="21"/>
      <c r="E10" s="22"/>
      <c r="F10" s="22"/>
      <c r="G10" s="22"/>
      <c r="H10" s="22"/>
      <c r="I10" s="22"/>
      <c r="J10" s="22"/>
      <c r="K10" s="22"/>
    </row>
    <row r="11" spans="1:11" ht="16.3" customHeight="1" x14ac:dyDescent="0.3">
      <c r="A11" s="107"/>
      <c r="B11" s="107"/>
      <c r="C11" s="108" t="s">
        <v>808</v>
      </c>
      <c r="D11" s="21"/>
      <c r="E11" s="22"/>
      <c r="F11" s="22"/>
      <c r="G11" s="22"/>
      <c r="H11" s="22"/>
      <c r="I11" s="22"/>
      <c r="J11" s="22"/>
      <c r="K11" s="22"/>
    </row>
    <row r="12" spans="1:11" ht="16.3" customHeight="1" x14ac:dyDescent="0.3">
      <c r="A12" s="134" t="s">
        <v>809</v>
      </c>
      <c r="B12" s="22"/>
      <c r="C12" s="22" t="s">
        <v>810</v>
      </c>
      <c r="D12" s="21"/>
      <c r="E12" s="22"/>
      <c r="F12" s="22"/>
      <c r="G12" s="22"/>
      <c r="H12" s="22"/>
      <c r="I12" s="22"/>
      <c r="J12" s="22"/>
      <c r="K12" s="22"/>
    </row>
    <row r="13" spans="1:11" ht="16.3" customHeight="1" x14ac:dyDescent="0.3">
      <c r="A13" s="135" t="s">
        <v>811</v>
      </c>
      <c r="B13" s="20"/>
      <c r="C13" s="22" t="s">
        <v>963</v>
      </c>
      <c r="D13" s="21"/>
      <c r="E13" s="22"/>
      <c r="F13" s="22"/>
      <c r="G13" s="22"/>
      <c r="H13" s="22"/>
      <c r="I13" s="22"/>
      <c r="J13" s="22"/>
      <c r="K13" s="22"/>
    </row>
    <row r="14" spans="1:11" ht="16.3" customHeight="1" x14ac:dyDescent="0.3">
      <c r="A14" s="22"/>
      <c r="B14" s="22"/>
      <c r="C14" s="22"/>
      <c r="D14" s="21"/>
      <c r="E14" s="22"/>
      <c r="F14" s="22"/>
      <c r="G14" s="22"/>
      <c r="H14" s="22"/>
      <c r="I14" s="22"/>
      <c r="J14" s="22"/>
      <c r="K14" s="22"/>
    </row>
    <row r="15" spans="1:11" ht="16.3" customHeight="1" x14ac:dyDescent="0.3">
      <c r="A15" s="107"/>
      <c r="B15" s="107"/>
      <c r="C15" s="108" t="s">
        <v>812</v>
      </c>
      <c r="D15" s="21"/>
      <c r="E15" s="22"/>
      <c r="F15" s="22"/>
      <c r="G15" s="22"/>
      <c r="H15" s="22"/>
      <c r="I15" s="22"/>
      <c r="J15" s="22"/>
      <c r="K15" s="22"/>
    </row>
    <row r="16" spans="1:11" ht="16.3" customHeight="1" x14ac:dyDescent="0.3">
      <c r="A16" s="132" t="s">
        <v>813</v>
      </c>
      <c r="B16" s="22"/>
      <c r="C16" s="22" t="s">
        <v>814</v>
      </c>
      <c r="D16" s="21"/>
      <c r="E16" s="22"/>
      <c r="F16" s="22"/>
      <c r="G16" s="22"/>
      <c r="H16" s="22"/>
      <c r="I16" s="22"/>
      <c r="J16" s="22"/>
      <c r="K16" s="22"/>
    </row>
    <row r="17" spans="1:11" ht="16.3" customHeight="1" x14ac:dyDescent="0.3">
      <c r="A17" s="20"/>
      <c r="B17" s="20"/>
      <c r="C17" s="22"/>
      <c r="D17" s="21"/>
      <c r="E17" s="22"/>
      <c r="F17" s="22"/>
      <c r="G17" s="22"/>
      <c r="H17" s="22"/>
      <c r="I17" s="22"/>
      <c r="J17" s="22"/>
      <c r="K17" s="22"/>
    </row>
    <row r="18" spans="1:11" ht="16.3" customHeight="1" x14ac:dyDescent="0.3">
      <c r="A18" s="109"/>
      <c r="B18" s="109"/>
      <c r="C18" s="108" t="s">
        <v>815</v>
      </c>
      <c r="D18" s="21"/>
      <c r="E18" s="22"/>
      <c r="F18" s="22"/>
      <c r="G18" s="22"/>
      <c r="H18" s="22"/>
      <c r="I18" s="22"/>
      <c r="J18" s="22"/>
      <c r="K18" s="22"/>
    </row>
    <row r="19" spans="1:11" ht="16.3" customHeight="1" x14ac:dyDescent="0.3">
      <c r="A19" s="133" t="s">
        <v>816</v>
      </c>
      <c r="B19" s="20"/>
      <c r="C19" s="22" t="s">
        <v>817</v>
      </c>
      <c r="D19" s="21"/>
      <c r="E19" s="22"/>
      <c r="F19" s="22"/>
      <c r="G19" s="22"/>
      <c r="H19" s="22"/>
      <c r="I19" s="22"/>
      <c r="J19" s="22"/>
      <c r="K19" s="22"/>
    </row>
    <row r="20" spans="1:11" ht="16.3" customHeight="1" x14ac:dyDescent="0.3">
      <c r="A20" s="132" t="s">
        <v>818</v>
      </c>
      <c r="B20" s="22"/>
      <c r="C20" s="22" t="s">
        <v>975</v>
      </c>
      <c r="D20" s="22"/>
      <c r="E20" s="22"/>
      <c r="F20" s="22"/>
      <c r="G20" s="22"/>
      <c r="H20" s="22"/>
      <c r="I20" s="22"/>
      <c r="J20" s="22"/>
      <c r="K20" s="22"/>
    </row>
    <row r="21" spans="1:11" ht="16.3" customHeight="1" x14ac:dyDescent="0.3">
      <c r="A21" s="22"/>
      <c r="B21" s="22"/>
      <c r="C21" s="22"/>
      <c r="D21" s="22"/>
      <c r="E21" s="22"/>
      <c r="F21" s="22"/>
      <c r="G21" s="22"/>
      <c r="H21" s="22"/>
      <c r="I21" s="22"/>
      <c r="J21" s="22"/>
      <c r="K21" s="22"/>
    </row>
    <row r="22" spans="1:11" ht="16.3" customHeight="1" x14ac:dyDescent="0.3">
      <c r="A22" s="109"/>
      <c r="B22" s="109"/>
      <c r="C22" s="108" t="s">
        <v>819</v>
      </c>
      <c r="D22" s="22"/>
      <c r="E22" s="22"/>
      <c r="F22" s="22"/>
      <c r="G22" s="22"/>
      <c r="H22" s="22"/>
      <c r="I22" s="22"/>
      <c r="J22" s="22"/>
      <c r="K22" s="22"/>
    </row>
    <row r="23" spans="1:11" ht="16.3" customHeight="1" x14ac:dyDescent="0.3">
      <c r="A23" s="132" t="s">
        <v>820</v>
      </c>
      <c r="B23" s="22"/>
      <c r="C23" s="22" t="s">
        <v>821</v>
      </c>
      <c r="D23" s="22"/>
      <c r="E23" s="22"/>
      <c r="F23" s="22"/>
      <c r="G23" s="22"/>
      <c r="H23" s="22"/>
      <c r="I23" s="22"/>
      <c r="J23" s="22"/>
      <c r="K23" s="22"/>
    </row>
    <row r="24" spans="1:11" ht="16.3" customHeight="1" x14ac:dyDescent="0.3">
      <c r="A24" s="132" t="s">
        <v>822</v>
      </c>
      <c r="B24" s="22"/>
      <c r="C24" s="22" t="s">
        <v>823</v>
      </c>
      <c r="D24" s="22"/>
      <c r="E24" s="22"/>
      <c r="F24" s="22"/>
      <c r="G24" s="22"/>
      <c r="H24" s="22"/>
      <c r="I24" s="22"/>
      <c r="J24" s="22"/>
      <c r="K24" s="22"/>
    </row>
    <row r="25" spans="1:11" ht="16.3" customHeight="1" x14ac:dyDescent="0.3">
      <c r="A25" s="22"/>
      <c r="B25" s="22"/>
      <c r="C25" s="22"/>
      <c r="D25" s="22"/>
      <c r="E25" s="22"/>
      <c r="F25" s="22"/>
      <c r="G25" s="22"/>
      <c r="H25" s="22"/>
      <c r="I25" s="22"/>
      <c r="J25" s="22"/>
      <c r="K25" s="22"/>
    </row>
    <row r="26" spans="1:11" ht="16.3" customHeight="1" x14ac:dyDescent="0.3">
      <c r="A26" s="109"/>
      <c r="B26" s="109"/>
      <c r="C26" s="108" t="s">
        <v>971</v>
      </c>
      <c r="D26" s="22"/>
      <c r="E26" s="22"/>
      <c r="F26" s="22"/>
      <c r="G26" s="22"/>
      <c r="H26" s="22"/>
      <c r="I26" s="22"/>
      <c r="J26" s="22"/>
      <c r="K26" s="22"/>
    </row>
    <row r="27" spans="1:11" ht="16.3" customHeight="1" x14ac:dyDescent="0.3">
      <c r="A27" s="132" t="s">
        <v>824</v>
      </c>
      <c r="B27" s="22"/>
      <c r="C27" s="22" t="s">
        <v>825</v>
      </c>
      <c r="D27" s="22"/>
      <c r="E27" s="22"/>
      <c r="F27" s="22"/>
      <c r="G27" s="22"/>
      <c r="H27" s="22"/>
      <c r="I27" s="22"/>
      <c r="J27" s="22"/>
      <c r="K27" s="22"/>
    </row>
    <row r="28" spans="1:11" ht="16.3" customHeight="1" x14ac:dyDescent="0.3">
      <c r="A28" s="132" t="s">
        <v>826</v>
      </c>
      <c r="B28" s="22"/>
      <c r="C28" s="22" t="s">
        <v>827</v>
      </c>
      <c r="D28" s="22"/>
      <c r="E28" s="22"/>
      <c r="F28" s="22"/>
      <c r="G28" s="22"/>
      <c r="H28" s="22"/>
      <c r="I28" s="22"/>
      <c r="J28" s="22"/>
      <c r="K28" s="22"/>
    </row>
    <row r="29" spans="1:11" ht="16.3" customHeight="1" x14ac:dyDescent="0.3">
      <c r="A29" s="132" t="s">
        <v>828</v>
      </c>
      <c r="B29" s="22"/>
      <c r="C29" s="22" t="s">
        <v>829</v>
      </c>
      <c r="D29" s="22"/>
      <c r="E29" s="22"/>
      <c r="F29" s="22"/>
      <c r="G29" s="22"/>
      <c r="H29" s="22"/>
      <c r="I29" s="22"/>
      <c r="J29" s="22"/>
      <c r="K29" s="22"/>
    </row>
    <row r="30" spans="1:11" ht="16.3" customHeight="1" x14ac:dyDescent="0.3">
      <c r="A30" s="22"/>
      <c r="B30" s="22"/>
      <c r="C30" s="22"/>
      <c r="D30" s="22"/>
      <c r="E30" s="22"/>
      <c r="F30" s="22"/>
      <c r="G30" s="22"/>
      <c r="H30" s="22"/>
      <c r="I30" s="22"/>
      <c r="J30" s="22"/>
      <c r="K30" s="22"/>
    </row>
    <row r="31" spans="1:11" ht="16.3" customHeight="1" x14ac:dyDescent="0.3">
      <c r="A31" s="109"/>
      <c r="B31" s="109"/>
      <c r="C31" s="108" t="s">
        <v>830</v>
      </c>
      <c r="D31" s="22"/>
      <c r="E31" s="22"/>
      <c r="F31" s="22"/>
      <c r="G31" s="22"/>
      <c r="H31" s="22"/>
      <c r="I31" s="22"/>
      <c r="J31" s="22"/>
      <c r="K31" s="22"/>
    </row>
    <row r="32" spans="1:11" ht="16.3" customHeight="1" x14ac:dyDescent="0.3">
      <c r="A32" s="132" t="s">
        <v>831</v>
      </c>
      <c r="B32" s="22"/>
      <c r="C32" s="22" t="s">
        <v>832</v>
      </c>
      <c r="D32" s="22"/>
      <c r="E32" s="22"/>
      <c r="F32" s="22"/>
      <c r="G32" s="22"/>
      <c r="H32" s="22"/>
      <c r="I32" s="22"/>
      <c r="J32" s="22"/>
      <c r="K32" s="22"/>
    </row>
    <row r="33" spans="1:11" ht="16.3" customHeight="1" x14ac:dyDescent="0.3">
      <c r="A33" s="22"/>
      <c r="B33" s="22"/>
      <c r="C33" s="22"/>
      <c r="D33" s="22"/>
      <c r="E33" s="22"/>
      <c r="F33" s="22"/>
      <c r="G33" s="22"/>
      <c r="H33" s="22"/>
      <c r="I33" s="22"/>
      <c r="J33" s="22"/>
      <c r="K33" s="22"/>
    </row>
    <row r="34" spans="1:11" ht="16.3" customHeight="1" x14ac:dyDescent="0.3">
      <c r="A34" s="22"/>
      <c r="B34" s="22"/>
      <c r="C34" s="22"/>
      <c r="D34" s="22"/>
      <c r="E34" s="22"/>
      <c r="F34" s="22"/>
      <c r="G34" s="22"/>
      <c r="H34" s="22"/>
      <c r="I34" s="22"/>
      <c r="J34" s="22"/>
      <c r="K34" s="22"/>
    </row>
    <row r="35" spans="1:11" ht="16.3" customHeight="1" x14ac:dyDescent="0.3">
      <c r="A35" s="22"/>
      <c r="B35" s="22"/>
      <c r="C35" s="22"/>
      <c r="D35" s="22"/>
      <c r="E35" s="22"/>
      <c r="F35" s="22"/>
      <c r="G35" s="22"/>
      <c r="H35" s="22"/>
      <c r="I35" s="22"/>
      <c r="J35" s="22"/>
      <c r="K35" s="22"/>
    </row>
    <row r="36" spans="1:11" ht="68.25" customHeight="1" x14ac:dyDescent="0.3">
      <c r="A36" s="194" t="s">
        <v>798</v>
      </c>
      <c r="B36" s="194"/>
      <c r="C36" s="194"/>
      <c r="D36" s="68"/>
      <c r="E36" s="68"/>
      <c r="F36" s="68"/>
      <c r="G36" s="68"/>
      <c r="H36" s="68"/>
      <c r="I36" s="68"/>
      <c r="J36" s="68"/>
      <c r="K36" s="68"/>
    </row>
    <row r="37" spans="1:11" x14ac:dyDescent="0.3">
      <c r="A37" s="68"/>
      <c r="B37" s="68"/>
      <c r="C37" s="68"/>
      <c r="D37" s="68"/>
      <c r="E37" s="68"/>
      <c r="F37" s="68"/>
      <c r="G37" s="68"/>
      <c r="H37" s="68"/>
      <c r="I37" s="68"/>
      <c r="J37" s="68"/>
      <c r="K37" s="68"/>
    </row>
    <row r="38" spans="1:11" x14ac:dyDescent="0.3">
      <c r="A38" s="68"/>
      <c r="B38" s="68"/>
      <c r="C38" s="68"/>
      <c r="D38" s="68"/>
      <c r="E38" s="68"/>
      <c r="F38" s="68"/>
      <c r="G38" s="68"/>
      <c r="H38" s="68"/>
      <c r="I38" s="68"/>
      <c r="J38" s="68"/>
      <c r="K38" s="68"/>
    </row>
    <row r="39" spans="1:11" x14ac:dyDescent="0.3">
      <c r="A39" s="68"/>
      <c r="B39" s="68"/>
      <c r="C39" s="68"/>
      <c r="D39" s="68"/>
      <c r="E39" s="68"/>
      <c r="F39" s="68"/>
      <c r="G39" s="68"/>
      <c r="H39" s="68"/>
      <c r="I39" s="68"/>
      <c r="J39" s="68"/>
      <c r="K39" s="68"/>
    </row>
    <row r="40" spans="1:11" x14ac:dyDescent="0.3">
      <c r="A40" s="68"/>
      <c r="B40" s="68"/>
      <c r="C40" s="68"/>
      <c r="D40" s="68"/>
      <c r="E40" s="68"/>
      <c r="F40" s="68"/>
      <c r="G40" s="68"/>
      <c r="H40" s="68"/>
      <c r="I40" s="68"/>
      <c r="J40" s="68"/>
      <c r="K40" s="68"/>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6"/>
  <sheetViews>
    <sheetView zoomScaleNormal="100" workbookViewId="0">
      <pane xSplit="1" ySplit="5" topLeftCell="B6" activePane="bottomRight" state="frozen"/>
      <selection pane="topRight" activeCell="B1" sqref="B1"/>
      <selection pane="bottomLeft" activeCell="A6" sqref="A6"/>
      <selection pane="bottomRight" activeCell="D2" sqref="D2"/>
    </sheetView>
  </sheetViews>
  <sheetFormatPr defaultColWidth="8.88671875" defaultRowHeight="16.3" customHeight="1" x14ac:dyDescent="0.25"/>
  <cols>
    <col min="1" max="1" width="32.6640625" style="49" customWidth="1"/>
    <col min="2" max="12" width="9.33203125" style="49" customWidth="1"/>
    <col min="13" max="16384" width="8.88671875" style="49"/>
  </cols>
  <sheetData>
    <row r="1" spans="1:12" s="11" customFormat="1" ht="16.3" customHeight="1" x14ac:dyDescent="0.2">
      <c r="A1" s="10" t="s">
        <v>730</v>
      </c>
    </row>
    <row r="2" spans="1:12" s="11" customFormat="1" ht="12.55" customHeight="1" x14ac:dyDescent="0.25">
      <c r="A2" s="26"/>
      <c r="B2" s="49"/>
      <c r="C2" s="49"/>
      <c r="D2" s="49"/>
      <c r="E2" s="49"/>
      <c r="F2" s="49"/>
      <c r="G2" s="49"/>
      <c r="H2" s="49"/>
      <c r="I2" s="49"/>
      <c r="J2" s="49"/>
      <c r="K2" s="49"/>
      <c r="L2" s="49"/>
    </row>
    <row r="3" spans="1:12" s="11" customFormat="1" ht="16.3" customHeight="1" x14ac:dyDescent="0.25">
      <c r="A3" s="50"/>
      <c r="B3" s="198">
        <v>2023</v>
      </c>
      <c r="C3" s="198">
        <v>2024</v>
      </c>
      <c r="D3" s="200">
        <v>2023</v>
      </c>
      <c r="E3" s="201"/>
      <c r="F3" s="201"/>
      <c r="G3" s="202"/>
      <c r="H3" s="200">
        <v>2024</v>
      </c>
      <c r="I3" s="201"/>
      <c r="J3" s="201"/>
      <c r="K3" s="202"/>
      <c r="L3" s="40">
        <v>2025</v>
      </c>
    </row>
    <row r="4" spans="1:12" s="11" customFormat="1" ht="16.3" customHeight="1" x14ac:dyDescent="0.2">
      <c r="A4" s="39"/>
      <c r="B4" s="199"/>
      <c r="C4" s="199"/>
      <c r="D4" s="40" t="s">
        <v>716</v>
      </c>
      <c r="E4" s="40" t="s">
        <v>793</v>
      </c>
      <c r="F4" s="185" t="s">
        <v>794</v>
      </c>
      <c r="G4" s="185" t="s">
        <v>796</v>
      </c>
      <c r="H4" s="185" t="s">
        <v>716</v>
      </c>
      <c r="I4" s="185" t="s">
        <v>793</v>
      </c>
      <c r="J4" s="185" t="s">
        <v>794</v>
      </c>
      <c r="K4" s="185" t="s">
        <v>796</v>
      </c>
      <c r="L4" s="40" t="s">
        <v>981</v>
      </c>
    </row>
    <row r="5" spans="1:12" s="11" customFormat="1" ht="16.3" customHeight="1" x14ac:dyDescent="0.2">
      <c r="A5" s="28"/>
      <c r="B5" s="203" t="s">
        <v>717</v>
      </c>
      <c r="C5" s="204"/>
      <c r="D5" s="204"/>
      <c r="E5" s="204"/>
      <c r="F5" s="204"/>
      <c r="G5" s="204"/>
      <c r="H5" s="204"/>
      <c r="I5" s="204"/>
      <c r="J5" s="204"/>
      <c r="K5" s="204"/>
      <c r="L5" s="205"/>
    </row>
    <row r="6" spans="1:12" s="11" customFormat="1" ht="16.3" customHeight="1" x14ac:dyDescent="0.2">
      <c r="A6" s="29" t="s">
        <v>718</v>
      </c>
      <c r="B6" s="47">
        <v>1.8</v>
      </c>
      <c r="C6" s="47">
        <v>4.4000000000000004</v>
      </c>
      <c r="D6" s="47">
        <v>1</v>
      </c>
      <c r="E6" s="45">
        <v>1.3</v>
      </c>
      <c r="F6" s="45">
        <v>1.9</v>
      </c>
      <c r="G6" s="30">
        <v>3.1</v>
      </c>
      <c r="H6" s="47">
        <v>3.2</v>
      </c>
      <c r="I6" s="45">
        <v>3.4</v>
      </c>
      <c r="J6" s="45">
        <v>5.7</v>
      </c>
      <c r="K6" s="178">
        <v>5</v>
      </c>
      <c r="L6" s="167">
        <v>3.8</v>
      </c>
    </row>
    <row r="7" spans="1:12" s="11" customFormat="1" ht="16.3" customHeight="1" x14ac:dyDescent="0.2">
      <c r="A7" s="141" t="s">
        <v>867</v>
      </c>
      <c r="B7" s="41">
        <v>-4.2</v>
      </c>
      <c r="C7" s="41">
        <v>4.3</v>
      </c>
      <c r="D7" s="41">
        <v>-5.4</v>
      </c>
      <c r="E7" s="31">
        <v>-8.1999999999999993</v>
      </c>
      <c r="F7" s="31">
        <v>-4.9000000000000004</v>
      </c>
      <c r="G7" s="32">
        <v>1.8</v>
      </c>
      <c r="H7" s="41">
        <v>-1.1000000000000001</v>
      </c>
      <c r="I7" s="31">
        <v>-0.6</v>
      </c>
      <c r="J7" s="31">
        <v>11.2</v>
      </c>
      <c r="K7" s="32">
        <v>7.4</v>
      </c>
      <c r="L7" s="168">
        <v>5</v>
      </c>
    </row>
    <row r="8" spans="1:12" s="11" customFormat="1" ht="16.3" customHeight="1" x14ac:dyDescent="0.2">
      <c r="A8" s="141" t="s">
        <v>868</v>
      </c>
      <c r="B8" s="41">
        <v>5.8</v>
      </c>
      <c r="C8" s="41">
        <v>4.5</v>
      </c>
      <c r="D8" s="41">
        <v>6.8</v>
      </c>
      <c r="E8" s="31">
        <v>7.1</v>
      </c>
      <c r="F8" s="31">
        <v>4.8</v>
      </c>
      <c r="G8" s="32">
        <v>4.9000000000000004</v>
      </c>
      <c r="H8" s="41">
        <v>2.1</v>
      </c>
      <c r="I8" s="31">
        <v>5.8</v>
      </c>
      <c r="J8" s="31">
        <v>5.6</v>
      </c>
      <c r="K8" s="32">
        <v>4.4000000000000004</v>
      </c>
      <c r="L8" s="168">
        <v>4.5999999999999996</v>
      </c>
    </row>
    <row r="9" spans="1:12" s="11" customFormat="1" ht="16.3" customHeight="1" x14ac:dyDescent="0.2">
      <c r="A9" s="141" t="s">
        <v>874</v>
      </c>
      <c r="B9" s="41">
        <v>0.9</v>
      </c>
      <c r="C9" s="41">
        <v>5.0999999999999996</v>
      </c>
      <c r="D9" s="41">
        <v>-1.1000000000000001</v>
      </c>
      <c r="E9" s="31">
        <v>3</v>
      </c>
      <c r="F9" s="31">
        <v>1.3</v>
      </c>
      <c r="G9" s="32">
        <v>0.4</v>
      </c>
      <c r="H9" s="41">
        <v>2.8</v>
      </c>
      <c r="I9" s="31">
        <v>4.9000000000000004</v>
      </c>
      <c r="J9" s="31">
        <v>6</v>
      </c>
      <c r="K9" s="32">
        <v>6.7</v>
      </c>
      <c r="L9" s="168"/>
    </row>
    <row r="10" spans="1:12" s="11" customFormat="1" ht="16.3" customHeight="1" x14ac:dyDescent="0.2">
      <c r="A10" s="141" t="s">
        <v>875</v>
      </c>
      <c r="B10" s="41">
        <v>2.8</v>
      </c>
      <c r="C10" s="41">
        <v>-0.4</v>
      </c>
      <c r="D10" s="41">
        <v>3</v>
      </c>
      <c r="E10" s="31">
        <v>3.4</v>
      </c>
      <c r="F10" s="31">
        <v>4</v>
      </c>
      <c r="G10" s="32">
        <v>1</v>
      </c>
      <c r="H10" s="41">
        <v>2.5</v>
      </c>
      <c r="I10" s="31">
        <v>-2.2000000000000002</v>
      </c>
      <c r="J10" s="31">
        <v>-0.7</v>
      </c>
      <c r="K10" s="32">
        <v>-1</v>
      </c>
      <c r="L10" s="168"/>
    </row>
    <row r="11" spans="1:12" s="11" customFormat="1" ht="16.3" customHeight="1" x14ac:dyDescent="0.2">
      <c r="A11" s="141" t="s">
        <v>869</v>
      </c>
      <c r="B11" s="41">
        <v>3.5</v>
      </c>
      <c r="C11" s="41">
        <v>5.8</v>
      </c>
      <c r="D11" s="41">
        <v>1</v>
      </c>
      <c r="E11" s="31">
        <v>6.9</v>
      </c>
      <c r="F11" s="31">
        <v>2.4</v>
      </c>
      <c r="G11" s="32">
        <v>3.7</v>
      </c>
      <c r="H11" s="41">
        <v>6.2</v>
      </c>
      <c r="I11" s="31">
        <v>5.4</v>
      </c>
      <c r="J11" s="31">
        <v>7.9</v>
      </c>
      <c r="K11" s="32">
        <v>3.7</v>
      </c>
      <c r="L11" s="168"/>
    </row>
    <row r="12" spans="1:12" s="11" customFormat="1" ht="16.3" customHeight="1" x14ac:dyDescent="0.2">
      <c r="A12" s="141" t="s">
        <v>876</v>
      </c>
      <c r="B12" s="41">
        <v>15.7</v>
      </c>
      <c r="C12" s="41">
        <v>7.1</v>
      </c>
      <c r="D12" s="41">
        <v>31.5</v>
      </c>
      <c r="E12" s="31">
        <v>19.3</v>
      </c>
      <c r="F12" s="31">
        <v>15.7</v>
      </c>
      <c r="G12" s="32">
        <v>1.4</v>
      </c>
      <c r="H12" s="41">
        <v>14.7</v>
      </c>
      <c r="I12" s="31">
        <v>4.4000000000000004</v>
      </c>
      <c r="J12" s="31">
        <v>5.6</v>
      </c>
      <c r="K12" s="32">
        <v>4.2</v>
      </c>
      <c r="L12" s="168"/>
    </row>
    <row r="13" spans="1:12" s="11" customFormat="1" ht="16.3" customHeight="1" x14ac:dyDescent="0.2">
      <c r="A13" s="141" t="s">
        <v>877</v>
      </c>
      <c r="B13" s="41">
        <v>5.6</v>
      </c>
      <c r="C13" s="41">
        <v>-0.9</v>
      </c>
      <c r="D13" s="41">
        <v>11.2</v>
      </c>
      <c r="E13" s="31">
        <v>6</v>
      </c>
      <c r="F13" s="31">
        <v>5.0999999999999996</v>
      </c>
      <c r="G13" s="32">
        <v>0.9</v>
      </c>
      <c r="H13" s="41">
        <v>0.3</v>
      </c>
      <c r="I13" s="31">
        <v>-2.2000000000000002</v>
      </c>
      <c r="J13" s="31">
        <v>-1.3</v>
      </c>
      <c r="K13" s="32">
        <v>-0.3</v>
      </c>
      <c r="L13" s="168"/>
    </row>
    <row r="14" spans="1:12" s="11" customFormat="1" ht="16.3" customHeight="1" x14ac:dyDescent="0.2">
      <c r="A14" s="141" t="s">
        <v>870</v>
      </c>
      <c r="B14" s="41">
        <v>11.2</v>
      </c>
      <c r="C14" s="41">
        <v>5</v>
      </c>
      <c r="D14" s="41">
        <v>11</v>
      </c>
      <c r="E14" s="31">
        <v>10.9</v>
      </c>
      <c r="F14" s="31">
        <v>11.5</v>
      </c>
      <c r="G14" s="32">
        <v>11.3</v>
      </c>
      <c r="H14" s="41">
        <v>5.7</v>
      </c>
      <c r="I14" s="31">
        <v>6</v>
      </c>
      <c r="J14" s="31">
        <v>4</v>
      </c>
      <c r="K14" s="32">
        <v>4.2</v>
      </c>
      <c r="L14" s="168"/>
    </row>
    <row r="15" spans="1:12" s="11" customFormat="1" ht="16.3" customHeight="1" x14ac:dyDescent="0.2">
      <c r="A15" s="141" t="s">
        <v>878</v>
      </c>
      <c r="B15" s="41">
        <v>3.1</v>
      </c>
      <c r="C15" s="41">
        <v>6.8</v>
      </c>
      <c r="D15" s="41">
        <v>-0.2</v>
      </c>
      <c r="E15" s="31">
        <v>-0.1</v>
      </c>
      <c r="F15" s="31">
        <v>5.3</v>
      </c>
      <c r="G15" s="32">
        <v>7.4</v>
      </c>
      <c r="H15" s="41">
        <v>8.3000000000000007</v>
      </c>
      <c r="I15" s="31">
        <v>7.4</v>
      </c>
      <c r="J15" s="31">
        <v>5.6</v>
      </c>
      <c r="K15" s="32">
        <v>6.1</v>
      </c>
      <c r="L15" s="168"/>
    </row>
    <row r="16" spans="1:12" s="11" customFormat="1" ht="16.3" customHeight="1" x14ac:dyDescent="0.2">
      <c r="A16" s="141" t="s">
        <v>879</v>
      </c>
      <c r="B16" s="41">
        <v>3.8</v>
      </c>
      <c r="C16" s="41">
        <v>0.2</v>
      </c>
      <c r="D16" s="41">
        <v>6.6</v>
      </c>
      <c r="E16" s="31">
        <v>9</v>
      </c>
      <c r="F16" s="31">
        <v>2.2000000000000002</v>
      </c>
      <c r="G16" s="32">
        <v>-2</v>
      </c>
      <c r="H16" s="41">
        <v>-0.9</v>
      </c>
      <c r="I16" s="31">
        <v>-2.6</v>
      </c>
      <c r="J16" s="31">
        <v>1</v>
      </c>
      <c r="K16" s="32">
        <v>3.5</v>
      </c>
      <c r="L16" s="168"/>
    </row>
    <row r="17" spans="1:12" s="11" customFormat="1" ht="16.3" customHeight="1" x14ac:dyDescent="0.2">
      <c r="A17" s="141" t="s">
        <v>880</v>
      </c>
      <c r="B17" s="41">
        <v>3.4</v>
      </c>
      <c r="C17" s="41">
        <v>1.2</v>
      </c>
      <c r="D17" s="41">
        <v>8.3000000000000007</v>
      </c>
      <c r="E17" s="31">
        <v>1.3</v>
      </c>
      <c r="F17" s="31">
        <v>3</v>
      </c>
      <c r="G17" s="32">
        <v>1.6</v>
      </c>
      <c r="H17" s="41">
        <v>1.3</v>
      </c>
      <c r="I17" s="31">
        <v>1.8</v>
      </c>
      <c r="J17" s="31">
        <v>1.2</v>
      </c>
      <c r="K17" s="32">
        <v>0.6</v>
      </c>
      <c r="L17" s="168"/>
    </row>
    <row r="18" spans="1:12" s="11" customFormat="1" ht="16.3" customHeight="1" x14ac:dyDescent="0.2">
      <c r="A18" s="141" t="s">
        <v>881</v>
      </c>
      <c r="B18" s="41">
        <v>-0.2</v>
      </c>
      <c r="C18" s="41">
        <v>0.5</v>
      </c>
      <c r="D18" s="41">
        <v>1.8</v>
      </c>
      <c r="E18" s="31">
        <v>-0.8</v>
      </c>
      <c r="F18" s="31">
        <v>-0.5</v>
      </c>
      <c r="G18" s="32">
        <v>-1.3</v>
      </c>
      <c r="H18" s="41">
        <v>-0.1</v>
      </c>
      <c r="I18" s="31">
        <v>1.5</v>
      </c>
      <c r="J18" s="31">
        <v>1.1000000000000001</v>
      </c>
      <c r="K18" s="32">
        <v>-0.6</v>
      </c>
      <c r="L18" s="168"/>
    </row>
    <row r="19" spans="1:12" s="11" customFormat="1" ht="16.3" customHeight="1" x14ac:dyDescent="0.2">
      <c r="A19" s="142" t="s">
        <v>872</v>
      </c>
      <c r="B19" s="42">
        <v>4.5999999999999996</v>
      </c>
      <c r="C19" s="42">
        <v>3</v>
      </c>
      <c r="D19" s="41">
        <v>6</v>
      </c>
      <c r="E19" s="31">
        <v>4.4000000000000004</v>
      </c>
      <c r="F19" s="31">
        <v>4</v>
      </c>
      <c r="G19" s="164">
        <v>3.9</v>
      </c>
      <c r="H19" s="41">
        <v>4.2</v>
      </c>
      <c r="I19" s="31">
        <v>2.8</v>
      </c>
      <c r="J19" s="31">
        <v>2</v>
      </c>
      <c r="K19" s="164">
        <v>3.1</v>
      </c>
      <c r="L19" s="169"/>
    </row>
    <row r="20" spans="1:12" s="11" customFormat="1" ht="16.3" customHeight="1" x14ac:dyDescent="0.2">
      <c r="A20" s="28"/>
      <c r="B20" s="136"/>
      <c r="C20" s="137"/>
      <c r="D20" s="195" t="s">
        <v>795</v>
      </c>
      <c r="E20" s="196"/>
      <c r="F20" s="196"/>
      <c r="G20" s="196"/>
      <c r="H20" s="196"/>
      <c r="I20" s="196"/>
      <c r="J20" s="196"/>
      <c r="K20" s="196"/>
      <c r="L20" s="197"/>
    </row>
    <row r="21" spans="1:12" s="11" customFormat="1" ht="16.3" customHeight="1" x14ac:dyDescent="0.2">
      <c r="A21" s="29" t="s">
        <v>718</v>
      </c>
      <c r="B21" s="41"/>
      <c r="C21" s="34"/>
      <c r="D21" s="48">
        <v>-0.1</v>
      </c>
      <c r="E21" s="46">
        <v>0.9</v>
      </c>
      <c r="F21" s="46">
        <v>0.9</v>
      </c>
      <c r="G21" s="170">
        <v>1.2</v>
      </c>
      <c r="H21" s="48">
        <v>0.3</v>
      </c>
      <c r="I21" s="46">
        <v>1.1000000000000001</v>
      </c>
      <c r="J21" s="46">
        <v>3</v>
      </c>
      <c r="K21" s="179">
        <v>0.5</v>
      </c>
      <c r="L21" s="171">
        <v>-0.8</v>
      </c>
    </row>
    <row r="22" spans="1:12" s="11" customFormat="1" ht="16.3" customHeight="1" x14ac:dyDescent="0.2">
      <c r="A22" s="141" t="s">
        <v>867</v>
      </c>
      <c r="B22" s="41"/>
      <c r="C22" s="34"/>
      <c r="D22" s="43">
        <v>-1.6</v>
      </c>
      <c r="E22" s="33">
        <v>-1.3</v>
      </c>
      <c r="F22" s="33">
        <v>0.1</v>
      </c>
      <c r="G22" s="34">
        <v>3.8</v>
      </c>
      <c r="H22" s="43">
        <v>-3.2</v>
      </c>
      <c r="I22" s="33">
        <v>-0.9</v>
      </c>
      <c r="J22" s="33">
        <v>11.7</v>
      </c>
      <c r="K22" s="34">
        <v>0</v>
      </c>
      <c r="L22" s="172">
        <v>-4.9000000000000004</v>
      </c>
    </row>
    <row r="23" spans="1:12" s="11" customFormat="1" ht="16.3" customHeight="1" x14ac:dyDescent="0.2">
      <c r="A23" s="141" t="s">
        <v>868</v>
      </c>
      <c r="B23" s="41"/>
      <c r="C23" s="34"/>
      <c r="D23" s="43">
        <v>-0.6</v>
      </c>
      <c r="E23" s="33">
        <v>2.2999999999999998</v>
      </c>
      <c r="F23" s="33">
        <v>2.4</v>
      </c>
      <c r="G23" s="34">
        <v>0.8</v>
      </c>
      <c r="H23" s="43">
        <v>-2.8</v>
      </c>
      <c r="I23" s="33">
        <v>5.0999999999999996</v>
      </c>
      <c r="J23" s="33">
        <v>1.9</v>
      </c>
      <c r="K23" s="34">
        <v>0.3</v>
      </c>
      <c r="L23" s="172">
        <v>-2.2999999999999998</v>
      </c>
    </row>
    <row r="24" spans="1:12" s="11" customFormat="1" ht="16.3" customHeight="1" x14ac:dyDescent="0.2">
      <c r="A24" s="141" t="s">
        <v>874</v>
      </c>
      <c r="B24" s="41"/>
      <c r="C24" s="34"/>
      <c r="D24" s="43">
        <v>-0.4</v>
      </c>
      <c r="E24" s="33">
        <v>0.7</v>
      </c>
      <c r="F24" s="33">
        <v>0.2</v>
      </c>
      <c r="G24" s="34">
        <v>0</v>
      </c>
      <c r="H24" s="43">
        <v>2</v>
      </c>
      <c r="I24" s="33">
        <v>2.2999999999999998</v>
      </c>
      <c r="J24" s="33">
        <v>1.3</v>
      </c>
      <c r="K24" s="34">
        <v>0.9</v>
      </c>
      <c r="L24" s="172"/>
    </row>
    <row r="25" spans="1:12" s="11" customFormat="1" ht="16.3" customHeight="1" x14ac:dyDescent="0.2">
      <c r="A25" s="141" t="s">
        <v>875</v>
      </c>
      <c r="B25" s="41"/>
      <c r="C25" s="34"/>
      <c r="D25" s="43">
        <v>0.1</v>
      </c>
      <c r="E25" s="33">
        <v>2.6</v>
      </c>
      <c r="F25" s="33">
        <v>0</v>
      </c>
      <c r="G25" s="34">
        <v>-1.3</v>
      </c>
      <c r="H25" s="43">
        <v>1</v>
      </c>
      <c r="I25" s="33">
        <v>-1.9</v>
      </c>
      <c r="J25" s="33">
        <v>1.3</v>
      </c>
      <c r="K25" s="34">
        <v>-1.2</v>
      </c>
      <c r="L25" s="172"/>
    </row>
    <row r="26" spans="1:12" s="11" customFormat="1" ht="16.3" customHeight="1" x14ac:dyDescent="0.2">
      <c r="A26" s="141" t="s">
        <v>869</v>
      </c>
      <c r="B26" s="41"/>
      <c r="C26" s="34"/>
      <c r="D26" s="43">
        <v>-1</v>
      </c>
      <c r="E26" s="33">
        <v>3.6</v>
      </c>
      <c r="F26" s="33">
        <v>-1</v>
      </c>
      <c r="G26" s="34">
        <v>2.2000000000000002</v>
      </c>
      <c r="H26" s="43">
        <v>1.6</v>
      </c>
      <c r="I26" s="33">
        <v>2.1</v>
      </c>
      <c r="J26" s="33">
        <v>1.5</v>
      </c>
      <c r="K26" s="34">
        <v>-1.2</v>
      </c>
      <c r="L26" s="172"/>
    </row>
    <row r="27" spans="1:12" s="11" customFormat="1" ht="16.3" customHeight="1" x14ac:dyDescent="0.2">
      <c r="A27" s="141" t="s">
        <v>876</v>
      </c>
      <c r="B27" s="41"/>
      <c r="C27" s="34"/>
      <c r="D27" s="43">
        <v>-1.2</v>
      </c>
      <c r="E27" s="33">
        <v>3.6</v>
      </c>
      <c r="F27" s="33">
        <v>2.2999999999999998</v>
      </c>
      <c r="G27" s="34">
        <v>-0.8</v>
      </c>
      <c r="H27" s="43">
        <v>6.7</v>
      </c>
      <c r="I27" s="33">
        <v>-3</v>
      </c>
      <c r="J27" s="33">
        <v>2.4</v>
      </c>
      <c r="K27" s="34">
        <v>-0.2</v>
      </c>
      <c r="L27" s="172"/>
    </row>
    <row r="28" spans="1:12" s="11" customFormat="1" ht="16.3" customHeight="1" x14ac:dyDescent="0.2">
      <c r="A28" s="141" t="s">
        <v>877</v>
      </c>
      <c r="B28" s="41"/>
      <c r="C28" s="34"/>
      <c r="D28" s="43">
        <v>-0.1</v>
      </c>
      <c r="E28" s="33">
        <v>1.8</v>
      </c>
      <c r="F28" s="33">
        <v>-0.1</v>
      </c>
      <c r="G28" s="34">
        <v>-0.9</v>
      </c>
      <c r="H28" s="43">
        <v>-0.3</v>
      </c>
      <c r="I28" s="33">
        <v>-0.9</v>
      </c>
      <c r="J28" s="33">
        <v>0.8</v>
      </c>
      <c r="K28" s="34">
        <v>0.1</v>
      </c>
      <c r="L28" s="172"/>
    </row>
    <row r="29" spans="1:12" s="11" customFormat="1" ht="16.3" customHeight="1" x14ac:dyDescent="0.2">
      <c r="A29" s="141" t="s">
        <v>870</v>
      </c>
      <c r="B29" s="41"/>
      <c r="C29" s="34"/>
      <c r="D29" s="43">
        <v>1.1000000000000001</v>
      </c>
      <c r="E29" s="33">
        <v>3.5</v>
      </c>
      <c r="F29" s="33">
        <v>3.9</v>
      </c>
      <c r="G29" s="34">
        <v>2.2000000000000002</v>
      </c>
      <c r="H29" s="43">
        <v>-3.7</v>
      </c>
      <c r="I29" s="33">
        <v>3.8</v>
      </c>
      <c r="J29" s="33">
        <v>1.8</v>
      </c>
      <c r="K29" s="34">
        <v>2.4</v>
      </c>
      <c r="L29" s="172"/>
    </row>
    <row r="30" spans="1:12" s="11" customFormat="1" ht="16.3" customHeight="1" x14ac:dyDescent="0.2">
      <c r="A30" s="141" t="s">
        <v>878</v>
      </c>
      <c r="B30" s="41"/>
      <c r="C30" s="34"/>
      <c r="D30" s="43">
        <v>-0.3</v>
      </c>
      <c r="E30" s="33">
        <v>0.6</v>
      </c>
      <c r="F30" s="33">
        <v>2.2000000000000002</v>
      </c>
      <c r="G30" s="34">
        <v>4.7</v>
      </c>
      <c r="H30" s="43">
        <v>0.5</v>
      </c>
      <c r="I30" s="33">
        <v>-0.1</v>
      </c>
      <c r="J30" s="33">
        <v>0.5</v>
      </c>
      <c r="K30" s="34">
        <v>5.3</v>
      </c>
      <c r="L30" s="172"/>
    </row>
    <row r="31" spans="1:12" s="11" customFormat="1" ht="16.3" customHeight="1" x14ac:dyDescent="0.2">
      <c r="A31" s="141" t="s">
        <v>879</v>
      </c>
      <c r="B31" s="41"/>
      <c r="C31" s="34"/>
      <c r="D31" s="43">
        <v>-0.4</v>
      </c>
      <c r="E31" s="33">
        <v>2.5</v>
      </c>
      <c r="F31" s="33">
        <v>-2.7</v>
      </c>
      <c r="G31" s="34">
        <v>-1.3</v>
      </c>
      <c r="H31" s="43">
        <v>0.7</v>
      </c>
      <c r="I31" s="33">
        <v>0.5</v>
      </c>
      <c r="J31" s="33">
        <v>1.2</v>
      </c>
      <c r="K31" s="34">
        <v>1.1000000000000001</v>
      </c>
      <c r="L31" s="172"/>
    </row>
    <row r="32" spans="1:12" s="11" customFormat="1" ht="16.3" customHeight="1" x14ac:dyDescent="0.2">
      <c r="A32" s="141" t="s">
        <v>880</v>
      </c>
      <c r="B32" s="41"/>
      <c r="C32" s="34"/>
      <c r="D32" s="43">
        <v>-0.3</v>
      </c>
      <c r="E32" s="33">
        <v>-2</v>
      </c>
      <c r="F32" s="33">
        <v>2.2999999999999998</v>
      </c>
      <c r="G32" s="34">
        <v>1.2</v>
      </c>
      <c r="H32" s="43">
        <v>-0.3</v>
      </c>
      <c r="I32" s="33">
        <v>-1.1000000000000001</v>
      </c>
      <c r="J32" s="33">
        <v>1.5</v>
      </c>
      <c r="K32" s="34">
        <v>0.3</v>
      </c>
      <c r="L32" s="172"/>
    </row>
    <row r="33" spans="1:12" s="11" customFormat="1" ht="16.3" customHeight="1" x14ac:dyDescent="0.2">
      <c r="A33" s="141" t="s">
        <v>881</v>
      </c>
      <c r="B33" s="41"/>
      <c r="C33" s="34"/>
      <c r="D33" s="43">
        <v>-0.9</v>
      </c>
      <c r="E33" s="33">
        <v>-1.1000000000000001</v>
      </c>
      <c r="F33" s="33">
        <v>0.1</v>
      </c>
      <c r="G33" s="34">
        <v>0.5</v>
      </c>
      <c r="H33" s="43">
        <v>0.3</v>
      </c>
      <c r="I33" s="33">
        <v>0.5</v>
      </c>
      <c r="J33" s="33">
        <v>-0.2</v>
      </c>
      <c r="K33" s="34">
        <v>-1.1000000000000001</v>
      </c>
      <c r="L33" s="172"/>
    </row>
    <row r="34" spans="1:12" s="11" customFormat="1" ht="16.3" customHeight="1" x14ac:dyDescent="0.2">
      <c r="A34" s="142" t="s">
        <v>872</v>
      </c>
      <c r="B34" s="42"/>
      <c r="C34" s="37"/>
      <c r="D34" s="44">
        <v>1.2</v>
      </c>
      <c r="E34" s="36">
        <v>0.9</v>
      </c>
      <c r="F34" s="36">
        <v>1.4</v>
      </c>
      <c r="G34" s="37">
        <v>0.3</v>
      </c>
      <c r="H34" s="44">
        <v>1.5</v>
      </c>
      <c r="I34" s="36">
        <v>-0.4</v>
      </c>
      <c r="J34" s="36">
        <v>0.6</v>
      </c>
      <c r="K34" s="37">
        <v>1.4</v>
      </c>
      <c r="L34" s="173"/>
    </row>
    <row r="35" spans="1:12" s="11" customFormat="1" ht="14.4" customHeight="1" x14ac:dyDescent="0.25">
      <c r="A35" s="49" t="s">
        <v>986</v>
      </c>
      <c r="B35" s="38"/>
      <c r="C35" s="38"/>
      <c r="D35" s="49"/>
      <c r="E35" s="49"/>
      <c r="F35" s="49"/>
      <c r="G35" s="49"/>
      <c r="H35" s="49"/>
      <c r="I35" s="49"/>
      <c r="J35" s="49"/>
      <c r="K35" s="49"/>
      <c r="L35" s="49"/>
    </row>
    <row r="36" spans="1:12" s="11" customFormat="1" ht="13.8" customHeight="1" x14ac:dyDescent="0.25">
      <c r="A36" s="38" t="s">
        <v>719</v>
      </c>
      <c r="B36" s="49"/>
      <c r="C36" s="49"/>
      <c r="D36" s="49"/>
      <c r="E36" s="49"/>
      <c r="F36" s="49"/>
      <c r="G36" s="49"/>
      <c r="H36" s="49"/>
      <c r="I36" s="49"/>
      <c r="J36" s="49"/>
      <c r="K36" s="49"/>
      <c r="L36" s="49"/>
    </row>
  </sheetData>
  <mergeCells count="6">
    <mergeCell ref="D20:L20"/>
    <mergeCell ref="B3:B4"/>
    <mergeCell ref="C3:C4"/>
    <mergeCell ref="D3:G3"/>
    <mergeCell ref="H3:K3"/>
    <mergeCell ref="B5:L5"/>
  </mergeCells>
  <phoneticPr fontId="4" type="noConversion"/>
  <printOptions horizontalCentered="1"/>
  <pageMargins left="0.31496062992125984" right="0.31496062992125984"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9"/>
  <sheetViews>
    <sheetView zoomScaleNormal="100" workbookViewId="0">
      <selection activeCell="E1" sqref="E1"/>
    </sheetView>
  </sheetViews>
  <sheetFormatPr defaultColWidth="8.88671875" defaultRowHeight="16.3" customHeight="1" x14ac:dyDescent="0.25"/>
  <cols>
    <col min="1" max="1" width="33.33203125" style="67" customWidth="1"/>
    <col min="2" max="11" width="9.33203125" style="67" customWidth="1"/>
    <col min="12" max="16384" width="8.88671875" style="67"/>
  </cols>
  <sheetData>
    <row r="1" spans="1:11" s="186" customFormat="1" ht="16.3" customHeight="1" x14ac:dyDescent="0.2">
      <c r="A1" s="10" t="s">
        <v>731</v>
      </c>
    </row>
    <row r="2" spans="1:11" s="186" customFormat="1" ht="16.3" customHeight="1" x14ac:dyDescent="0.2">
      <c r="A2" s="18"/>
    </row>
    <row r="3" spans="1:11" s="186" customFormat="1" ht="16.3" customHeight="1" x14ac:dyDescent="0.25">
      <c r="A3" s="50"/>
      <c r="B3" s="198">
        <v>2023</v>
      </c>
      <c r="C3" s="198">
        <v>2024</v>
      </c>
      <c r="D3" s="200">
        <v>2023</v>
      </c>
      <c r="E3" s="201"/>
      <c r="F3" s="201"/>
      <c r="G3" s="202"/>
      <c r="H3" s="200">
        <v>2024</v>
      </c>
      <c r="I3" s="201"/>
      <c r="J3" s="201"/>
      <c r="K3" s="202"/>
    </row>
    <row r="4" spans="1:11" s="186" customFormat="1" ht="16.3" customHeight="1" x14ac:dyDescent="0.2">
      <c r="A4" s="39"/>
      <c r="B4" s="199"/>
      <c r="C4" s="199"/>
      <c r="D4" s="40" t="s">
        <v>716</v>
      </c>
      <c r="E4" s="40" t="s">
        <v>793</v>
      </c>
      <c r="F4" s="185" t="s">
        <v>794</v>
      </c>
      <c r="G4" s="185" t="s">
        <v>796</v>
      </c>
      <c r="H4" s="40" t="s">
        <v>716</v>
      </c>
      <c r="I4" s="40" t="s">
        <v>793</v>
      </c>
      <c r="J4" s="185" t="s">
        <v>794</v>
      </c>
      <c r="K4" s="185" t="s">
        <v>796</v>
      </c>
    </row>
    <row r="5" spans="1:11" s="186" customFormat="1" ht="16.3" customHeight="1" x14ac:dyDescent="0.2">
      <c r="A5" s="28"/>
      <c r="B5" s="200" t="s">
        <v>717</v>
      </c>
      <c r="C5" s="201"/>
      <c r="D5" s="201"/>
      <c r="E5" s="201"/>
      <c r="F5" s="201"/>
      <c r="G5" s="201"/>
      <c r="H5" s="201"/>
      <c r="I5" s="201"/>
      <c r="J5" s="201"/>
      <c r="K5" s="202"/>
    </row>
    <row r="6" spans="1:11" s="186" customFormat="1" ht="16.3" customHeight="1" x14ac:dyDescent="0.2">
      <c r="A6" s="29" t="s">
        <v>720</v>
      </c>
      <c r="B6" s="51">
        <v>3.8</v>
      </c>
      <c r="C6" s="51">
        <v>5.9</v>
      </c>
      <c r="D6" s="55">
        <v>0.9</v>
      </c>
      <c r="E6" s="55">
        <v>0.2</v>
      </c>
      <c r="F6" s="55">
        <v>2.5</v>
      </c>
      <c r="G6" s="51">
        <v>11.5</v>
      </c>
      <c r="H6" s="55">
        <v>7.9</v>
      </c>
      <c r="I6" s="55">
        <v>6.4</v>
      </c>
      <c r="J6" s="55">
        <v>5.0999999999999996</v>
      </c>
      <c r="K6" s="51">
        <v>4.4000000000000004</v>
      </c>
    </row>
    <row r="7" spans="1:11" s="186" customFormat="1" ht="16.3" customHeight="1" x14ac:dyDescent="0.2">
      <c r="A7" s="141" t="s">
        <v>882</v>
      </c>
      <c r="B7" s="52">
        <v>-2.2000000000000002</v>
      </c>
      <c r="C7" s="52">
        <v>7.2</v>
      </c>
      <c r="D7" s="56">
        <v>0.2</v>
      </c>
      <c r="E7" s="56">
        <v>-4.9000000000000004</v>
      </c>
      <c r="F7" s="56">
        <v>-2</v>
      </c>
      <c r="G7" s="52">
        <v>-1.9</v>
      </c>
      <c r="H7" s="56">
        <v>3.6</v>
      </c>
      <c r="I7" s="56">
        <v>8.6999999999999993</v>
      </c>
      <c r="J7" s="56">
        <v>7.6</v>
      </c>
      <c r="K7" s="52">
        <v>8.9</v>
      </c>
    </row>
    <row r="8" spans="1:11" s="186" customFormat="1" ht="16.3" customHeight="1" x14ac:dyDescent="0.2">
      <c r="A8" s="143" t="s">
        <v>885</v>
      </c>
      <c r="B8" s="52">
        <v>4.0999999999999996</v>
      </c>
      <c r="C8" s="52">
        <v>5.7</v>
      </c>
      <c r="D8" s="56">
        <v>6.7</v>
      </c>
      <c r="E8" s="56">
        <v>3.4</v>
      </c>
      <c r="F8" s="56">
        <v>2.2000000000000002</v>
      </c>
      <c r="G8" s="52">
        <v>4</v>
      </c>
      <c r="H8" s="56">
        <v>5.9</v>
      </c>
      <c r="I8" s="56">
        <v>4.5999999999999996</v>
      </c>
      <c r="J8" s="56">
        <v>6.9</v>
      </c>
      <c r="K8" s="52">
        <v>5.3</v>
      </c>
    </row>
    <row r="9" spans="1:11" s="186" customFormat="1" ht="16.3" customHeight="1" x14ac:dyDescent="0.2">
      <c r="A9" s="144" t="s">
        <v>887</v>
      </c>
      <c r="B9" s="52">
        <v>1.8</v>
      </c>
      <c r="C9" s="52">
        <v>8.3000000000000007</v>
      </c>
      <c r="D9" s="56">
        <v>5.8</v>
      </c>
      <c r="E9" s="56">
        <v>0.4</v>
      </c>
      <c r="F9" s="56">
        <v>2.4</v>
      </c>
      <c r="G9" s="52">
        <v>-2.2000000000000002</v>
      </c>
      <c r="H9" s="56">
        <v>6.6</v>
      </c>
      <c r="I9" s="56">
        <v>2.5</v>
      </c>
      <c r="J9" s="56">
        <v>8.3000000000000007</v>
      </c>
      <c r="K9" s="52">
        <v>16.2</v>
      </c>
    </row>
    <row r="10" spans="1:11" s="186" customFormat="1" ht="16.3" customHeight="1" x14ac:dyDescent="0.2">
      <c r="A10" s="144" t="s">
        <v>888</v>
      </c>
      <c r="B10" s="52">
        <v>4.9000000000000004</v>
      </c>
      <c r="C10" s="52">
        <v>4.8</v>
      </c>
      <c r="D10" s="56">
        <v>7.1</v>
      </c>
      <c r="E10" s="56">
        <v>4.3</v>
      </c>
      <c r="F10" s="56">
        <v>2.1</v>
      </c>
      <c r="G10" s="52">
        <v>6</v>
      </c>
      <c r="H10" s="56">
        <v>5.6</v>
      </c>
      <c r="I10" s="56">
        <v>5.2</v>
      </c>
      <c r="J10" s="56">
        <v>6.4</v>
      </c>
      <c r="K10" s="52">
        <v>2.2000000000000002</v>
      </c>
    </row>
    <row r="11" spans="1:11" s="186" customFormat="1" ht="16.3" customHeight="1" x14ac:dyDescent="0.2">
      <c r="A11" s="143" t="s">
        <v>886</v>
      </c>
      <c r="B11" s="52">
        <v>-0.9</v>
      </c>
      <c r="C11" s="52">
        <v>2.9</v>
      </c>
      <c r="D11" s="56">
        <v>0.1</v>
      </c>
      <c r="E11" s="56">
        <v>-3.1</v>
      </c>
      <c r="F11" s="56">
        <v>-2.9</v>
      </c>
      <c r="G11" s="52">
        <v>2.2999999999999998</v>
      </c>
      <c r="H11" s="56">
        <v>-1.4</v>
      </c>
      <c r="I11" s="56">
        <v>3.4</v>
      </c>
      <c r="J11" s="56">
        <v>4.7</v>
      </c>
      <c r="K11" s="52">
        <v>4.9000000000000004</v>
      </c>
    </row>
    <row r="12" spans="1:11" s="186" customFormat="1" ht="16.3" customHeight="1" x14ac:dyDescent="0.2">
      <c r="A12" s="144" t="s">
        <v>887</v>
      </c>
      <c r="B12" s="52">
        <v>3.1</v>
      </c>
      <c r="C12" s="52">
        <v>12.4</v>
      </c>
      <c r="D12" s="56">
        <v>-4.0999999999999996</v>
      </c>
      <c r="E12" s="56">
        <v>5.3</v>
      </c>
      <c r="F12" s="56">
        <v>5.3</v>
      </c>
      <c r="G12" s="52">
        <v>7.3</v>
      </c>
      <c r="H12" s="56">
        <v>12.8</v>
      </c>
      <c r="I12" s="56">
        <v>14</v>
      </c>
      <c r="J12" s="56">
        <v>12.2</v>
      </c>
      <c r="K12" s="52">
        <v>10.8</v>
      </c>
    </row>
    <row r="13" spans="1:11" s="186" customFormat="1" ht="16.3" customHeight="1" x14ac:dyDescent="0.2">
      <c r="A13" s="144" t="s">
        <v>888</v>
      </c>
      <c r="B13" s="52">
        <v>-1.7</v>
      </c>
      <c r="C13" s="52">
        <v>0.8</v>
      </c>
      <c r="D13" s="56">
        <v>1</v>
      </c>
      <c r="E13" s="56">
        <v>-4.5</v>
      </c>
      <c r="F13" s="56">
        <v>-4.4000000000000004</v>
      </c>
      <c r="G13" s="52">
        <v>1.3</v>
      </c>
      <c r="H13" s="56">
        <v>-5</v>
      </c>
      <c r="I13" s="56">
        <v>1.2</v>
      </c>
      <c r="J13" s="56">
        <v>3.1</v>
      </c>
      <c r="K13" s="52">
        <v>3.6</v>
      </c>
    </row>
    <row r="14" spans="1:11" s="186" customFormat="1" ht="16.3" customHeight="1" x14ac:dyDescent="0.2">
      <c r="A14" s="141" t="s">
        <v>883</v>
      </c>
      <c r="B14" s="52">
        <v>5.7</v>
      </c>
      <c r="C14" s="52">
        <v>5.4</v>
      </c>
      <c r="D14" s="56">
        <v>1.2</v>
      </c>
      <c r="E14" s="56">
        <v>1.8</v>
      </c>
      <c r="F14" s="56">
        <v>3.8</v>
      </c>
      <c r="G14" s="52">
        <v>16</v>
      </c>
      <c r="H14" s="56">
        <v>9.1</v>
      </c>
      <c r="I14" s="56">
        <v>5.6</v>
      </c>
      <c r="J14" s="56">
        <v>4.4000000000000004</v>
      </c>
      <c r="K14" s="52">
        <v>3.2</v>
      </c>
    </row>
    <row r="15" spans="1:11" s="186" customFormat="1" ht="16.3" customHeight="1" x14ac:dyDescent="0.2">
      <c r="A15" s="142" t="s">
        <v>884</v>
      </c>
      <c r="B15" s="53">
        <v>5.3</v>
      </c>
      <c r="C15" s="53">
        <v>6.6</v>
      </c>
      <c r="D15" s="57">
        <v>1.2</v>
      </c>
      <c r="E15" s="57">
        <v>-0.2</v>
      </c>
      <c r="F15" s="57">
        <v>3.3</v>
      </c>
      <c r="G15" s="53">
        <v>16.8</v>
      </c>
      <c r="H15" s="57">
        <v>11.3</v>
      </c>
      <c r="I15" s="57">
        <v>8.1999999999999993</v>
      </c>
      <c r="J15" s="57">
        <v>4.2</v>
      </c>
      <c r="K15" s="53">
        <v>3.8</v>
      </c>
    </row>
    <row r="16" spans="1:11" s="186" customFormat="1" ht="16.3" customHeight="1" x14ac:dyDescent="0.2">
      <c r="A16" s="54" t="s">
        <v>719</v>
      </c>
      <c r="B16" s="9"/>
      <c r="C16" s="9"/>
      <c r="D16" s="9"/>
      <c r="E16" s="9"/>
      <c r="F16" s="9"/>
      <c r="G16" s="9"/>
      <c r="H16" s="9"/>
      <c r="I16" s="9"/>
      <c r="J16" s="9"/>
      <c r="K16" s="9"/>
    </row>
    <row r="17" spans="2:11" s="186" customFormat="1" ht="16.3" customHeight="1" x14ac:dyDescent="0.2"/>
    <row r="18" spans="2:11" ht="16.3" customHeight="1" x14ac:dyDescent="0.25">
      <c r="B18" s="188"/>
      <c r="C18" s="188"/>
      <c r="D18" s="188"/>
      <c r="E18" s="188"/>
      <c r="F18" s="188"/>
      <c r="G18" s="188"/>
      <c r="H18" s="188"/>
      <c r="I18" s="188"/>
      <c r="J18" s="188"/>
      <c r="K18" s="188"/>
    </row>
    <row r="19" spans="2:11" ht="16.3" customHeight="1" x14ac:dyDescent="0.25">
      <c r="B19" s="188"/>
      <c r="C19" s="188"/>
      <c r="D19" s="188"/>
      <c r="E19" s="188"/>
      <c r="F19" s="188"/>
      <c r="G19" s="188"/>
      <c r="H19" s="188"/>
      <c r="I19" s="188"/>
      <c r="J19" s="188"/>
      <c r="K19" s="188"/>
    </row>
  </sheetData>
  <mergeCells count="5">
    <mergeCell ref="H3:K3"/>
    <mergeCell ref="B5:K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1"/>
  <sheetViews>
    <sheetView zoomScaleNormal="100" workbookViewId="0">
      <pane xSplit="1" ySplit="5" topLeftCell="B6" activePane="bottomRight" state="frozen"/>
      <selection pane="topRight" activeCell="B1" sqref="B1"/>
      <selection pane="bottomLeft" activeCell="A6" sqref="A6"/>
      <selection pane="bottomRight" activeCell="G1" sqref="G1"/>
    </sheetView>
  </sheetViews>
  <sheetFormatPr defaultColWidth="8.88671875" defaultRowHeight="16.3" customHeight="1" x14ac:dyDescent="0.25"/>
  <cols>
    <col min="1" max="1" width="32.6640625" style="67" customWidth="1"/>
    <col min="2" max="3" width="9.33203125" style="67" customWidth="1"/>
    <col min="4" max="16384" width="8.88671875" style="67"/>
  </cols>
  <sheetData>
    <row r="1" spans="1:11" s="186" customFormat="1" ht="16.3" customHeight="1" x14ac:dyDescent="0.2">
      <c r="A1" s="10" t="s">
        <v>721</v>
      </c>
    </row>
    <row r="2" spans="1:11" s="186" customFormat="1" ht="12.55" customHeight="1" x14ac:dyDescent="0.2">
      <c r="A2" s="18"/>
    </row>
    <row r="3" spans="1:11" s="186" customFormat="1" ht="16.3" customHeight="1" x14ac:dyDescent="0.25">
      <c r="A3" s="50"/>
      <c r="B3" s="198">
        <v>2023</v>
      </c>
      <c r="C3" s="198">
        <v>2024</v>
      </c>
      <c r="D3" s="200">
        <v>2023</v>
      </c>
      <c r="E3" s="201"/>
      <c r="F3" s="201"/>
      <c r="G3" s="202"/>
      <c r="H3" s="200">
        <v>2024</v>
      </c>
      <c r="I3" s="201"/>
      <c r="J3" s="201"/>
      <c r="K3" s="202"/>
    </row>
    <row r="4" spans="1:11" s="186" customFormat="1" ht="16.3" customHeight="1" x14ac:dyDescent="0.2">
      <c r="A4" s="39"/>
      <c r="B4" s="199"/>
      <c r="C4" s="199"/>
      <c r="D4" s="40" t="s">
        <v>716</v>
      </c>
      <c r="E4" s="40" t="s">
        <v>793</v>
      </c>
      <c r="F4" s="185" t="s">
        <v>794</v>
      </c>
      <c r="G4" s="185" t="s">
        <v>796</v>
      </c>
      <c r="H4" s="40" t="s">
        <v>716</v>
      </c>
      <c r="I4" s="40" t="s">
        <v>793</v>
      </c>
      <c r="J4" s="185" t="s">
        <v>794</v>
      </c>
      <c r="K4" s="185" t="s">
        <v>796</v>
      </c>
    </row>
    <row r="5" spans="1:11" s="186" customFormat="1" ht="16.3" customHeight="1" x14ac:dyDescent="0.2">
      <c r="A5" s="28"/>
      <c r="B5" s="200" t="s">
        <v>717</v>
      </c>
      <c r="C5" s="201"/>
      <c r="D5" s="201"/>
      <c r="E5" s="201"/>
      <c r="F5" s="201"/>
      <c r="G5" s="201"/>
      <c r="H5" s="201"/>
      <c r="I5" s="201"/>
      <c r="J5" s="201"/>
      <c r="K5" s="202"/>
    </row>
    <row r="6" spans="1:11" s="186" customFormat="1" ht="16.3" customHeight="1" x14ac:dyDescent="0.2">
      <c r="A6" s="69" t="s">
        <v>722</v>
      </c>
      <c r="B6" s="65">
        <v>5.3</v>
      </c>
      <c r="C6" s="65">
        <v>5.4</v>
      </c>
      <c r="D6" s="64">
        <v>5.7</v>
      </c>
      <c r="E6" s="64">
        <v>7</v>
      </c>
      <c r="F6" s="64">
        <v>6.2</v>
      </c>
      <c r="G6" s="65">
        <v>2.6</v>
      </c>
      <c r="H6" s="64">
        <v>6.4</v>
      </c>
      <c r="I6" s="64">
        <v>4.0999999999999996</v>
      </c>
      <c r="J6" s="64">
        <v>4.3</v>
      </c>
      <c r="K6" s="65">
        <v>6.5</v>
      </c>
    </row>
    <row r="7" spans="1:11" s="186" customFormat="1" ht="12.55" customHeight="1" x14ac:dyDescent="0.2">
      <c r="A7" s="70"/>
      <c r="B7" s="60"/>
      <c r="C7" s="61"/>
      <c r="D7" s="59"/>
      <c r="E7" s="59"/>
      <c r="F7" s="59"/>
      <c r="G7" s="60"/>
      <c r="H7" s="59"/>
      <c r="I7" s="59"/>
      <c r="J7" s="59"/>
      <c r="K7" s="60"/>
    </row>
    <row r="8" spans="1:11" s="186" customFormat="1" ht="16.3" customHeight="1" x14ac:dyDescent="0.2">
      <c r="A8" s="69" t="s">
        <v>723</v>
      </c>
      <c r="B8" s="60"/>
      <c r="C8" s="61"/>
      <c r="D8" s="59"/>
      <c r="E8" s="59"/>
      <c r="F8" s="59"/>
      <c r="G8" s="60"/>
      <c r="H8" s="59"/>
      <c r="I8" s="59"/>
      <c r="J8" s="59"/>
      <c r="K8" s="60"/>
    </row>
    <row r="9" spans="1:11" s="186" customFormat="1" ht="16.3" customHeight="1" x14ac:dyDescent="0.2">
      <c r="A9" s="70" t="s">
        <v>844</v>
      </c>
      <c r="B9" s="60">
        <v>-2.7</v>
      </c>
      <c r="C9" s="60">
        <v>2.7</v>
      </c>
      <c r="D9" s="59">
        <v>-5.3</v>
      </c>
      <c r="E9" s="59">
        <v>-4.0999999999999996</v>
      </c>
      <c r="F9" s="59">
        <v>-2</v>
      </c>
      <c r="G9" s="60">
        <v>0.4</v>
      </c>
      <c r="H9" s="59">
        <v>1.2</v>
      </c>
      <c r="I9" s="59">
        <v>1.9</v>
      </c>
      <c r="J9" s="59">
        <v>4.2</v>
      </c>
      <c r="K9" s="60">
        <v>3.5</v>
      </c>
    </row>
    <row r="10" spans="1:11" s="186" customFormat="1" ht="16.3" customHeight="1" x14ac:dyDescent="0.2">
      <c r="A10" s="138" t="s">
        <v>867</v>
      </c>
      <c r="B10" s="60">
        <v>-7.7</v>
      </c>
      <c r="C10" s="60">
        <v>5</v>
      </c>
      <c r="D10" s="59">
        <v>-11.6</v>
      </c>
      <c r="E10" s="59">
        <v>-12.5</v>
      </c>
      <c r="F10" s="59">
        <v>-7.2</v>
      </c>
      <c r="G10" s="60">
        <v>0.8</v>
      </c>
      <c r="H10" s="59">
        <v>-0.8</v>
      </c>
      <c r="I10" s="59">
        <v>0.2</v>
      </c>
      <c r="J10" s="59">
        <v>12.6</v>
      </c>
      <c r="K10" s="60">
        <v>7.9</v>
      </c>
    </row>
    <row r="11" spans="1:11" s="186" customFormat="1" ht="16.3" customHeight="1" x14ac:dyDescent="0.2">
      <c r="A11" s="138" t="s">
        <v>868</v>
      </c>
      <c r="B11" s="60">
        <v>-5.5</v>
      </c>
      <c r="C11" s="60">
        <v>1.4</v>
      </c>
      <c r="D11" s="59">
        <v>-10.8</v>
      </c>
      <c r="E11" s="59">
        <v>-6.5</v>
      </c>
      <c r="F11" s="59">
        <v>-4.2</v>
      </c>
      <c r="G11" s="60">
        <v>-1</v>
      </c>
      <c r="H11" s="59">
        <v>-2.4</v>
      </c>
      <c r="I11" s="59">
        <v>2.8</v>
      </c>
      <c r="J11" s="59">
        <v>3.3</v>
      </c>
      <c r="K11" s="60">
        <v>2</v>
      </c>
    </row>
    <row r="12" spans="1:11" s="186" customFormat="1" ht="16.3" customHeight="1" x14ac:dyDescent="0.2">
      <c r="A12" s="138" t="s">
        <v>874</v>
      </c>
      <c r="B12" s="60">
        <v>0.9</v>
      </c>
      <c r="C12" s="60">
        <v>5</v>
      </c>
      <c r="D12" s="59">
        <v>-1</v>
      </c>
      <c r="E12" s="59">
        <v>2.8</v>
      </c>
      <c r="F12" s="59">
        <v>1.2</v>
      </c>
      <c r="G12" s="60">
        <v>0.8</v>
      </c>
      <c r="H12" s="59">
        <v>1.1000000000000001</v>
      </c>
      <c r="I12" s="59">
        <v>4.2</v>
      </c>
      <c r="J12" s="59">
        <v>6.9</v>
      </c>
      <c r="K12" s="60">
        <v>7.7</v>
      </c>
    </row>
    <row r="13" spans="1:11" s="186" customFormat="1" ht="16.3" customHeight="1" x14ac:dyDescent="0.2">
      <c r="A13" s="138" t="s">
        <v>875</v>
      </c>
      <c r="B13" s="60">
        <v>1.4</v>
      </c>
      <c r="C13" s="60">
        <v>-0.2</v>
      </c>
      <c r="D13" s="59">
        <v>-0.2</v>
      </c>
      <c r="E13" s="59">
        <v>1</v>
      </c>
      <c r="F13" s="59">
        <v>3.2</v>
      </c>
      <c r="G13" s="60">
        <v>1.7</v>
      </c>
      <c r="H13" s="59">
        <v>2.1</v>
      </c>
      <c r="I13" s="59">
        <v>-2.1</v>
      </c>
      <c r="J13" s="59">
        <v>-0.8</v>
      </c>
      <c r="K13" s="60">
        <v>-0.1</v>
      </c>
    </row>
    <row r="14" spans="1:11" s="186" customFormat="1" ht="16.3" customHeight="1" x14ac:dyDescent="0.2">
      <c r="A14" s="138" t="s">
        <v>869</v>
      </c>
      <c r="B14" s="60">
        <v>1.3</v>
      </c>
      <c r="C14" s="60">
        <v>6.2</v>
      </c>
      <c r="D14" s="59">
        <v>-3.2</v>
      </c>
      <c r="E14" s="59">
        <v>3.4</v>
      </c>
      <c r="F14" s="59">
        <v>1</v>
      </c>
      <c r="G14" s="60">
        <v>3.9</v>
      </c>
      <c r="H14" s="59">
        <v>7.4</v>
      </c>
      <c r="I14" s="59">
        <v>6.7</v>
      </c>
      <c r="J14" s="59">
        <v>7.6</v>
      </c>
      <c r="K14" s="60">
        <v>3.1</v>
      </c>
    </row>
    <row r="15" spans="1:11" s="186" customFormat="1" ht="16.3" customHeight="1" x14ac:dyDescent="0.2">
      <c r="A15" s="138" t="s">
        <v>876</v>
      </c>
      <c r="B15" s="60">
        <v>1.4</v>
      </c>
      <c r="C15" s="60">
        <v>1.8</v>
      </c>
      <c r="D15" s="59">
        <v>10.4</v>
      </c>
      <c r="E15" s="59">
        <v>1.7</v>
      </c>
      <c r="F15" s="59">
        <v>1.9</v>
      </c>
      <c r="G15" s="60">
        <v>-5.6</v>
      </c>
      <c r="H15" s="59">
        <v>7.1</v>
      </c>
      <c r="I15" s="59">
        <v>-1.8</v>
      </c>
      <c r="J15" s="59">
        <v>0.8</v>
      </c>
      <c r="K15" s="60">
        <v>1.4</v>
      </c>
    </row>
    <row r="16" spans="1:11" s="186" customFormat="1" ht="16.3" customHeight="1" x14ac:dyDescent="0.2">
      <c r="A16" s="138" t="s">
        <v>877</v>
      </c>
      <c r="B16" s="60">
        <v>1.5</v>
      </c>
      <c r="C16" s="60">
        <v>-1.3</v>
      </c>
      <c r="D16" s="59">
        <v>4.5999999999999996</v>
      </c>
      <c r="E16" s="59">
        <v>0</v>
      </c>
      <c r="F16" s="59">
        <v>1.6</v>
      </c>
      <c r="G16" s="60">
        <v>0.1</v>
      </c>
      <c r="H16" s="59">
        <v>-0.3</v>
      </c>
      <c r="I16" s="59">
        <v>-2.1</v>
      </c>
      <c r="J16" s="59">
        <v>-1.9</v>
      </c>
      <c r="K16" s="60">
        <v>-0.8</v>
      </c>
    </row>
    <row r="17" spans="1:11" s="186" customFormat="1" ht="16.3" customHeight="1" x14ac:dyDescent="0.2">
      <c r="A17" s="138" t="s">
        <v>870</v>
      </c>
      <c r="B17" s="60">
        <v>7.6</v>
      </c>
      <c r="C17" s="60">
        <v>8.3000000000000007</v>
      </c>
      <c r="D17" s="59">
        <v>2.8</v>
      </c>
      <c r="E17" s="59">
        <v>6.1</v>
      </c>
      <c r="F17" s="59">
        <v>10</v>
      </c>
      <c r="G17" s="60">
        <v>11.6</v>
      </c>
      <c r="H17" s="59">
        <v>10</v>
      </c>
      <c r="I17" s="59">
        <v>10.1</v>
      </c>
      <c r="J17" s="59">
        <v>7</v>
      </c>
      <c r="K17" s="60">
        <v>6</v>
      </c>
    </row>
    <row r="18" spans="1:11" s="186" customFormat="1" ht="16.3" customHeight="1" x14ac:dyDescent="0.2">
      <c r="A18" s="138" t="s">
        <v>878</v>
      </c>
      <c r="B18" s="60">
        <v>-1.3</v>
      </c>
      <c r="C18" s="60">
        <v>3.3</v>
      </c>
      <c r="D18" s="59">
        <v>-5.2</v>
      </c>
      <c r="E18" s="59">
        <v>-4.2</v>
      </c>
      <c r="F18" s="59">
        <v>1.1000000000000001</v>
      </c>
      <c r="G18" s="60">
        <v>3.3</v>
      </c>
      <c r="H18" s="59">
        <v>3.8</v>
      </c>
      <c r="I18" s="59">
        <v>3</v>
      </c>
      <c r="J18" s="59">
        <v>2.2999999999999998</v>
      </c>
      <c r="K18" s="60">
        <v>4</v>
      </c>
    </row>
    <row r="19" spans="1:11" s="186" customFormat="1" ht="16.3" customHeight="1" x14ac:dyDescent="0.2">
      <c r="A19" s="138" t="s">
        <v>879</v>
      </c>
      <c r="B19" s="60">
        <v>-1.9</v>
      </c>
      <c r="C19" s="60">
        <v>-3.7</v>
      </c>
      <c r="D19" s="59">
        <v>-0.3</v>
      </c>
      <c r="E19" s="59">
        <v>3.2</v>
      </c>
      <c r="F19" s="59">
        <v>-2.2000000000000002</v>
      </c>
      <c r="G19" s="60">
        <v>-7.6</v>
      </c>
      <c r="H19" s="59">
        <v>-3.2</v>
      </c>
      <c r="I19" s="59">
        <v>-6.1</v>
      </c>
      <c r="J19" s="59">
        <v>-4.0999999999999996</v>
      </c>
      <c r="K19" s="60">
        <v>-1.3</v>
      </c>
    </row>
    <row r="20" spans="1:11" s="186" customFormat="1" ht="16.3" customHeight="1" x14ac:dyDescent="0.2">
      <c r="A20" s="138" t="s">
        <v>880</v>
      </c>
      <c r="B20" s="60">
        <v>-1</v>
      </c>
      <c r="C20" s="60">
        <v>0.5</v>
      </c>
      <c r="D20" s="59">
        <v>2.4</v>
      </c>
      <c r="E20" s="59">
        <v>-3.8</v>
      </c>
      <c r="F20" s="59">
        <v>-1.2</v>
      </c>
      <c r="G20" s="60">
        <v>-0.9</v>
      </c>
      <c r="H20" s="59">
        <v>0</v>
      </c>
      <c r="I20" s="59">
        <v>1.7</v>
      </c>
      <c r="J20" s="59">
        <v>1.3</v>
      </c>
      <c r="K20" s="60">
        <v>-0.9</v>
      </c>
    </row>
    <row r="21" spans="1:11" s="186" customFormat="1" ht="16.3" customHeight="1" x14ac:dyDescent="0.2">
      <c r="A21" s="138" t="s">
        <v>881</v>
      </c>
      <c r="B21" s="60">
        <v>-1.2</v>
      </c>
      <c r="C21" s="60">
        <v>-1.7</v>
      </c>
      <c r="D21" s="59">
        <v>1.8</v>
      </c>
      <c r="E21" s="59">
        <v>-1.2</v>
      </c>
      <c r="F21" s="59">
        <v>-2.1</v>
      </c>
      <c r="G21" s="60">
        <v>-3.2</v>
      </c>
      <c r="H21" s="59">
        <v>-2</v>
      </c>
      <c r="I21" s="59">
        <v>-1</v>
      </c>
      <c r="J21" s="59">
        <v>-1.3</v>
      </c>
      <c r="K21" s="60">
        <v>-2.5</v>
      </c>
    </row>
    <row r="22" spans="1:11" s="186" customFormat="1" ht="16.3" customHeight="1" x14ac:dyDescent="0.2">
      <c r="A22" s="138" t="s">
        <v>872</v>
      </c>
      <c r="B22" s="60">
        <v>-0.9</v>
      </c>
      <c r="C22" s="60">
        <v>-1</v>
      </c>
      <c r="D22" s="59">
        <v>0.3</v>
      </c>
      <c r="E22" s="59">
        <v>-1.5</v>
      </c>
      <c r="F22" s="59">
        <v>-1.4</v>
      </c>
      <c r="G22" s="60">
        <v>-0.9</v>
      </c>
      <c r="H22" s="59">
        <v>-0.1</v>
      </c>
      <c r="I22" s="59">
        <v>-1.2</v>
      </c>
      <c r="J22" s="59">
        <v>-2</v>
      </c>
      <c r="K22" s="60">
        <v>-0.6</v>
      </c>
    </row>
    <row r="23" spans="1:11" s="186" customFormat="1" ht="14.4" customHeight="1" x14ac:dyDescent="0.2">
      <c r="A23" s="70"/>
      <c r="B23" s="60"/>
      <c r="C23" s="60"/>
      <c r="D23" s="59"/>
      <c r="E23" s="59"/>
      <c r="F23" s="59"/>
      <c r="G23" s="60"/>
      <c r="H23" s="59"/>
      <c r="I23" s="59"/>
      <c r="J23" s="59"/>
      <c r="K23" s="60"/>
    </row>
    <row r="24" spans="1:11" s="186" customFormat="1" ht="16.3" customHeight="1" x14ac:dyDescent="0.2">
      <c r="A24" s="69" t="s">
        <v>3</v>
      </c>
      <c r="B24" s="60"/>
      <c r="C24" s="61"/>
      <c r="D24" s="59"/>
      <c r="E24" s="59"/>
      <c r="F24" s="59"/>
      <c r="G24" s="60"/>
      <c r="H24" s="59"/>
      <c r="I24" s="59"/>
      <c r="J24" s="59"/>
      <c r="K24" s="60"/>
    </row>
    <row r="25" spans="1:11" s="186" customFormat="1" ht="16.3" customHeight="1" x14ac:dyDescent="0.2">
      <c r="A25" s="70" t="s">
        <v>718</v>
      </c>
      <c r="B25" s="60">
        <v>6.5</v>
      </c>
      <c r="C25" s="60">
        <v>1.2</v>
      </c>
      <c r="D25" s="59">
        <v>9.1</v>
      </c>
      <c r="E25" s="59">
        <v>9.1</v>
      </c>
      <c r="F25" s="59">
        <v>6.6</v>
      </c>
      <c r="G25" s="60">
        <v>1.6</v>
      </c>
      <c r="H25" s="59">
        <v>2.6</v>
      </c>
      <c r="I25" s="59">
        <v>1.5</v>
      </c>
      <c r="J25" s="59">
        <v>-0.4</v>
      </c>
      <c r="K25" s="60">
        <v>1</v>
      </c>
    </row>
    <row r="26" spans="1:11" s="186" customFormat="1" ht="16.3" customHeight="1" x14ac:dyDescent="0.2">
      <c r="A26" s="138" t="s">
        <v>889</v>
      </c>
      <c r="B26" s="60">
        <v>11.6</v>
      </c>
      <c r="C26" s="60">
        <v>0.2</v>
      </c>
      <c r="D26" s="59">
        <v>17.100000000000001</v>
      </c>
      <c r="E26" s="59">
        <v>18.5</v>
      </c>
      <c r="F26" s="59">
        <v>11.5</v>
      </c>
      <c r="G26" s="60">
        <v>1</v>
      </c>
      <c r="H26" s="59">
        <v>4.3</v>
      </c>
      <c r="I26" s="59">
        <v>2.8</v>
      </c>
      <c r="J26" s="59">
        <v>-5.6</v>
      </c>
      <c r="K26" s="60">
        <v>-0.9</v>
      </c>
    </row>
    <row r="27" spans="1:11" s="186" customFormat="1" ht="16.3" customHeight="1" x14ac:dyDescent="0.2">
      <c r="A27" s="145" t="s">
        <v>867</v>
      </c>
      <c r="B27" s="60">
        <v>9.5</v>
      </c>
      <c r="C27" s="60">
        <v>-0.8</v>
      </c>
      <c r="D27" s="59">
        <v>14.9</v>
      </c>
      <c r="E27" s="59">
        <v>15.8</v>
      </c>
      <c r="F27" s="59">
        <v>10</v>
      </c>
      <c r="G27" s="60">
        <v>-0.6</v>
      </c>
      <c r="H27" s="59">
        <v>3</v>
      </c>
      <c r="I27" s="59">
        <v>2.9</v>
      </c>
      <c r="J27" s="59">
        <v>-8.1</v>
      </c>
      <c r="K27" s="60">
        <v>-1.9</v>
      </c>
    </row>
    <row r="28" spans="1:11" s="186" customFormat="1" ht="16.3" customHeight="1" x14ac:dyDescent="0.2">
      <c r="A28" s="142" t="s">
        <v>890</v>
      </c>
      <c r="B28" s="62">
        <v>4.9000000000000004</v>
      </c>
      <c r="C28" s="62">
        <v>1.5</v>
      </c>
      <c r="D28" s="66">
        <v>6.8</v>
      </c>
      <c r="E28" s="66">
        <v>6.4</v>
      </c>
      <c r="F28" s="66">
        <v>5</v>
      </c>
      <c r="G28" s="62">
        <v>1.6</v>
      </c>
      <c r="H28" s="66">
        <v>2</v>
      </c>
      <c r="I28" s="66">
        <v>0.9</v>
      </c>
      <c r="J28" s="66">
        <v>1.2</v>
      </c>
      <c r="K28" s="62">
        <v>1.5</v>
      </c>
    </row>
    <row r="29" spans="1:11" s="186" customFormat="1" ht="16.3" customHeight="1" x14ac:dyDescent="0.2">
      <c r="A29" s="38" t="s">
        <v>958</v>
      </c>
      <c r="B29" s="38"/>
      <c r="C29" s="38"/>
    </row>
    <row r="30" spans="1:11" s="186" customFormat="1" ht="27.55" customHeight="1" x14ac:dyDescent="0.25">
      <c r="A30" s="206" t="s">
        <v>984</v>
      </c>
      <c r="B30" s="206"/>
      <c r="C30" s="206"/>
      <c r="D30" s="206"/>
      <c r="E30" s="206"/>
      <c r="F30" s="206"/>
      <c r="G30" s="206"/>
      <c r="H30" s="206"/>
      <c r="I30" s="206"/>
      <c r="J30" s="206"/>
      <c r="K30" s="206"/>
    </row>
    <row r="31" spans="1:11" s="186" customFormat="1" ht="10.5" customHeight="1" x14ac:dyDescent="0.2"/>
    <row r="32" spans="1:11" ht="16.3" customHeight="1" x14ac:dyDescent="0.25">
      <c r="B32" s="188"/>
      <c r="C32" s="188"/>
      <c r="D32" s="188"/>
      <c r="E32" s="188"/>
      <c r="F32" s="188"/>
      <c r="G32" s="188"/>
      <c r="H32" s="188"/>
      <c r="I32" s="188"/>
      <c r="J32" s="188"/>
      <c r="K32" s="188"/>
    </row>
    <row r="33" spans="2:11" ht="16.3" customHeight="1" x14ac:dyDescent="0.25">
      <c r="B33" s="188"/>
      <c r="C33" s="188"/>
      <c r="D33" s="188"/>
      <c r="E33" s="188"/>
      <c r="F33" s="188"/>
      <c r="G33" s="188"/>
      <c r="H33" s="188"/>
      <c r="I33" s="188"/>
      <c r="J33" s="188"/>
      <c r="K33" s="188"/>
    </row>
    <row r="34" spans="2:11" ht="16.3" customHeight="1" x14ac:dyDescent="0.25">
      <c r="B34" s="188"/>
      <c r="C34" s="188"/>
      <c r="D34" s="188"/>
      <c r="E34" s="188"/>
      <c r="F34" s="188"/>
      <c r="G34" s="188"/>
      <c r="H34" s="188"/>
      <c r="I34" s="188"/>
      <c r="J34" s="188"/>
      <c r="K34" s="188"/>
    </row>
    <row r="35" spans="2:11" ht="16.3" customHeight="1" x14ac:dyDescent="0.25">
      <c r="B35" s="188"/>
      <c r="C35" s="188"/>
      <c r="D35" s="188"/>
      <c r="E35" s="188"/>
      <c r="F35" s="188"/>
      <c r="G35" s="188"/>
      <c r="H35" s="188"/>
      <c r="I35" s="188"/>
      <c r="J35" s="188"/>
      <c r="K35" s="188"/>
    </row>
    <row r="36" spans="2:11" ht="16.3" customHeight="1" x14ac:dyDescent="0.25">
      <c r="B36" s="188"/>
      <c r="C36" s="188"/>
      <c r="D36" s="188"/>
      <c r="E36" s="188"/>
      <c r="F36" s="188"/>
      <c r="G36" s="188"/>
      <c r="H36" s="188"/>
      <c r="I36" s="188"/>
      <c r="J36" s="188"/>
      <c r="K36" s="188"/>
    </row>
    <row r="37" spans="2:11" ht="16.3" customHeight="1" x14ac:dyDescent="0.25">
      <c r="B37" s="188"/>
      <c r="C37" s="188"/>
      <c r="D37" s="188"/>
      <c r="E37" s="188"/>
      <c r="F37" s="188"/>
      <c r="G37" s="188"/>
      <c r="H37" s="188"/>
      <c r="I37" s="188"/>
      <c r="J37" s="188"/>
      <c r="K37" s="188"/>
    </row>
    <row r="38" spans="2:11" ht="16.3" customHeight="1" x14ac:dyDescent="0.25">
      <c r="B38" s="188"/>
      <c r="C38" s="188"/>
      <c r="D38" s="188"/>
      <c r="E38" s="188"/>
      <c r="F38" s="188"/>
      <c r="G38" s="188"/>
      <c r="H38" s="188"/>
      <c r="I38" s="188"/>
      <c r="J38" s="188"/>
      <c r="K38" s="188"/>
    </row>
    <row r="39" spans="2:11" ht="16.3" customHeight="1" x14ac:dyDescent="0.25">
      <c r="B39" s="188"/>
      <c r="C39" s="188"/>
      <c r="D39" s="188"/>
      <c r="E39" s="188"/>
      <c r="F39" s="188"/>
      <c r="G39" s="188"/>
      <c r="H39" s="188"/>
      <c r="I39" s="188"/>
      <c r="J39" s="188"/>
      <c r="K39" s="188"/>
    </row>
    <row r="40" spans="2:11" ht="16.3" customHeight="1" x14ac:dyDescent="0.25">
      <c r="B40" s="188"/>
      <c r="C40" s="188"/>
      <c r="D40" s="188"/>
      <c r="E40" s="188"/>
      <c r="F40" s="188"/>
      <c r="G40" s="188"/>
      <c r="H40" s="188"/>
      <c r="I40" s="188"/>
      <c r="J40" s="188"/>
      <c r="K40" s="188"/>
    </row>
    <row r="41" spans="2:11" ht="16.3" customHeight="1" x14ac:dyDescent="0.25">
      <c r="B41" s="188"/>
      <c r="C41" s="188"/>
      <c r="D41" s="188"/>
      <c r="E41" s="188"/>
      <c r="F41" s="188"/>
      <c r="G41" s="188"/>
      <c r="H41" s="188"/>
      <c r="I41" s="188"/>
      <c r="J41" s="188"/>
      <c r="K41" s="188"/>
    </row>
    <row r="42" spans="2:11" ht="16.3" customHeight="1" x14ac:dyDescent="0.25">
      <c r="B42" s="188"/>
      <c r="C42" s="188"/>
    </row>
    <row r="43" spans="2:11" ht="16.3" customHeight="1" x14ac:dyDescent="0.25">
      <c r="B43" s="188"/>
      <c r="C43" s="188"/>
    </row>
    <row r="44" spans="2:11" ht="16.3" customHeight="1" x14ac:dyDescent="0.25">
      <c r="B44" s="188"/>
      <c r="C44" s="188"/>
    </row>
    <row r="45" spans="2:11" ht="16.3" customHeight="1" x14ac:dyDescent="0.25">
      <c r="B45" s="188"/>
      <c r="C45" s="188"/>
    </row>
    <row r="46" spans="2:11" ht="16.3" customHeight="1" x14ac:dyDescent="0.25">
      <c r="B46" s="188"/>
      <c r="C46" s="188"/>
    </row>
    <row r="47" spans="2:11" ht="16.3" customHeight="1" x14ac:dyDescent="0.25">
      <c r="B47" s="188"/>
      <c r="C47" s="188"/>
    </row>
    <row r="48" spans="2:11" ht="16.3" customHeight="1" x14ac:dyDescent="0.25">
      <c r="B48" s="188"/>
      <c r="C48" s="188"/>
    </row>
    <row r="49" spans="2:3" ht="16.3" customHeight="1" x14ac:dyDescent="0.25">
      <c r="B49" s="188"/>
      <c r="C49" s="188"/>
    </row>
    <row r="50" spans="2:3" ht="16.3" customHeight="1" x14ac:dyDescent="0.25">
      <c r="B50" s="188"/>
      <c r="C50" s="188"/>
    </row>
    <row r="51" spans="2:3" ht="16.3" customHeight="1" x14ac:dyDescent="0.25">
      <c r="B51" s="188"/>
      <c r="C51" s="188"/>
    </row>
    <row r="52" spans="2:3" ht="16.3" customHeight="1" x14ac:dyDescent="0.25">
      <c r="B52" s="188"/>
      <c r="C52" s="188"/>
    </row>
    <row r="53" spans="2:3" ht="16.3" customHeight="1" x14ac:dyDescent="0.25">
      <c r="B53" s="188"/>
      <c r="C53" s="188"/>
    </row>
    <row r="54" spans="2:3" ht="16.3" customHeight="1" x14ac:dyDescent="0.25">
      <c r="B54" s="188"/>
      <c r="C54" s="188"/>
    </row>
    <row r="55" spans="2:3" ht="16.3" customHeight="1" x14ac:dyDescent="0.25">
      <c r="B55" s="188"/>
      <c r="C55" s="188"/>
    </row>
    <row r="56" spans="2:3" ht="16.3" customHeight="1" x14ac:dyDescent="0.25">
      <c r="B56" s="188"/>
      <c r="C56" s="188"/>
    </row>
    <row r="57" spans="2:3" ht="16.3" customHeight="1" x14ac:dyDescent="0.25">
      <c r="B57" s="188"/>
      <c r="C57" s="188"/>
    </row>
    <row r="58" spans="2:3" ht="16.3" customHeight="1" x14ac:dyDescent="0.25">
      <c r="B58" s="188"/>
      <c r="C58" s="188"/>
    </row>
    <row r="59" spans="2:3" ht="16.3" customHeight="1" x14ac:dyDescent="0.25">
      <c r="B59" s="188"/>
      <c r="C59" s="188"/>
    </row>
    <row r="60" spans="2:3" ht="16.3" customHeight="1" x14ac:dyDescent="0.25">
      <c r="B60" s="188"/>
      <c r="C60" s="188"/>
    </row>
    <row r="61" spans="2:3" ht="16.3" customHeight="1" x14ac:dyDescent="0.25">
      <c r="B61" s="188"/>
      <c r="C61" s="188"/>
    </row>
  </sheetData>
  <mergeCells count="6">
    <mergeCell ref="A30:K30"/>
    <mergeCell ref="B3:B4"/>
    <mergeCell ref="C3:C4"/>
    <mergeCell ref="D3:G3"/>
    <mergeCell ref="H3:K3"/>
    <mergeCell ref="B5:K5"/>
  </mergeCells>
  <conditionalFormatting sqref="B32:K37">
    <cfRule type="cellIs" dxfId="0" priority="1" operator="notEqual">
      <formula>0</formula>
    </cfRule>
  </conditionalFormatting>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7"/>
  <sheetViews>
    <sheetView zoomScaleNormal="100" workbookViewId="0">
      <selection activeCell="D1" sqref="D1"/>
    </sheetView>
  </sheetViews>
  <sheetFormatPr defaultColWidth="8.88671875" defaultRowHeight="16.3" customHeight="1" x14ac:dyDescent="0.25"/>
  <cols>
    <col min="1" max="1" width="37.6640625" style="67" customWidth="1"/>
    <col min="2" max="11" width="9.33203125" style="67" customWidth="1"/>
    <col min="12" max="16384" width="8.88671875" style="67"/>
  </cols>
  <sheetData>
    <row r="1" spans="1:11" s="186" customFormat="1" ht="16.3" customHeight="1" x14ac:dyDescent="0.2">
      <c r="A1" s="10" t="s">
        <v>724</v>
      </c>
    </row>
    <row r="2" spans="1:11" s="186" customFormat="1" ht="16.3" customHeight="1" x14ac:dyDescent="0.2">
      <c r="A2" s="18"/>
    </row>
    <row r="3" spans="1:11" s="186" customFormat="1" ht="16.3" customHeight="1" x14ac:dyDescent="0.25">
      <c r="A3" s="50"/>
      <c r="B3" s="198">
        <v>2023</v>
      </c>
      <c r="C3" s="198">
        <v>2024</v>
      </c>
      <c r="D3" s="200">
        <v>2023</v>
      </c>
      <c r="E3" s="201"/>
      <c r="F3" s="201"/>
      <c r="G3" s="202"/>
      <c r="H3" s="200">
        <v>2024</v>
      </c>
      <c r="I3" s="201"/>
      <c r="J3" s="201"/>
      <c r="K3" s="202"/>
    </row>
    <row r="4" spans="1:11" s="186" customFormat="1" ht="16.3" customHeight="1" x14ac:dyDescent="0.2">
      <c r="A4" s="39"/>
      <c r="B4" s="199"/>
      <c r="C4" s="199"/>
      <c r="D4" s="40" t="s">
        <v>716</v>
      </c>
      <c r="E4" s="40" t="s">
        <v>793</v>
      </c>
      <c r="F4" s="185" t="s">
        <v>794</v>
      </c>
      <c r="G4" s="185" t="s">
        <v>796</v>
      </c>
      <c r="H4" s="40" t="s">
        <v>716</v>
      </c>
      <c r="I4" s="40" t="s">
        <v>793</v>
      </c>
      <c r="J4" s="185" t="s">
        <v>794</v>
      </c>
      <c r="K4" s="185" t="s">
        <v>796</v>
      </c>
    </row>
    <row r="5" spans="1:11" s="186" customFormat="1" ht="16.3" customHeight="1" x14ac:dyDescent="0.2">
      <c r="A5" s="70"/>
      <c r="B5" s="207" t="s">
        <v>845</v>
      </c>
      <c r="C5" s="208"/>
      <c r="D5" s="208"/>
      <c r="E5" s="208"/>
      <c r="F5" s="208"/>
      <c r="G5" s="208"/>
      <c r="H5" s="208"/>
      <c r="I5" s="208"/>
      <c r="J5" s="208"/>
      <c r="K5" s="209"/>
    </row>
    <row r="6" spans="1:11" s="186" customFormat="1" ht="16.3" customHeight="1" x14ac:dyDescent="0.2">
      <c r="A6" s="69" t="s">
        <v>962</v>
      </c>
      <c r="B6" s="65">
        <v>96.7</v>
      </c>
      <c r="C6" s="76">
        <v>59.8</v>
      </c>
      <c r="D6" s="64">
        <v>39.1</v>
      </c>
      <c r="E6" s="64">
        <v>24.1</v>
      </c>
      <c r="F6" s="64">
        <v>25.4</v>
      </c>
      <c r="G6" s="65">
        <v>8</v>
      </c>
      <c r="H6" s="64">
        <v>8.1</v>
      </c>
      <c r="I6" s="64">
        <v>14.9</v>
      </c>
      <c r="J6" s="64">
        <v>24.9</v>
      </c>
      <c r="K6" s="65">
        <v>11.9</v>
      </c>
    </row>
    <row r="7" spans="1:11" s="186" customFormat="1" ht="16.3" customHeight="1" x14ac:dyDescent="0.2">
      <c r="A7" s="138" t="s">
        <v>867</v>
      </c>
      <c r="B7" s="60">
        <v>2.2000000000000002</v>
      </c>
      <c r="C7" s="61">
        <v>-0.9</v>
      </c>
      <c r="D7" s="59">
        <v>2.5</v>
      </c>
      <c r="E7" s="59">
        <v>1.2</v>
      </c>
      <c r="F7" s="59">
        <v>1.8</v>
      </c>
      <c r="G7" s="60">
        <v>-3.3</v>
      </c>
      <c r="H7" s="59">
        <v>-3.8</v>
      </c>
      <c r="I7" s="59">
        <v>1</v>
      </c>
      <c r="J7" s="59">
        <v>1.6</v>
      </c>
      <c r="K7" s="60">
        <v>0.3</v>
      </c>
    </row>
    <row r="8" spans="1:11" s="186" customFormat="1" ht="16.3" customHeight="1" x14ac:dyDescent="0.2">
      <c r="A8" s="138" t="s">
        <v>868</v>
      </c>
      <c r="B8" s="60">
        <v>29.2</v>
      </c>
      <c r="C8" s="61">
        <v>11.5</v>
      </c>
      <c r="D8" s="59">
        <v>8.5</v>
      </c>
      <c r="E8" s="59">
        <v>11</v>
      </c>
      <c r="F8" s="59">
        <v>4.9000000000000004</v>
      </c>
      <c r="G8" s="60">
        <v>4.8</v>
      </c>
      <c r="H8" s="59">
        <v>-2.4</v>
      </c>
      <c r="I8" s="59">
        <v>5.7</v>
      </c>
      <c r="J8" s="59">
        <v>3.7</v>
      </c>
      <c r="K8" s="60">
        <v>4.5</v>
      </c>
    </row>
    <row r="9" spans="1:11" s="186" customFormat="1" ht="16.3" customHeight="1" x14ac:dyDescent="0.2">
      <c r="A9" s="138" t="s">
        <v>874</v>
      </c>
      <c r="B9" s="60">
        <v>3.7</v>
      </c>
      <c r="C9" s="61">
        <v>-3.4</v>
      </c>
      <c r="D9" s="59">
        <v>0.9</v>
      </c>
      <c r="E9" s="59">
        <v>1.7</v>
      </c>
      <c r="F9" s="59">
        <v>1.8</v>
      </c>
      <c r="G9" s="60">
        <v>-0.7</v>
      </c>
      <c r="H9" s="59">
        <v>-0.5</v>
      </c>
      <c r="I9" s="59">
        <v>-1.4</v>
      </c>
      <c r="J9" s="59">
        <v>-2.8</v>
      </c>
      <c r="K9" s="60">
        <v>1.2</v>
      </c>
    </row>
    <row r="10" spans="1:11" s="186" customFormat="1" ht="16.3" customHeight="1" x14ac:dyDescent="0.2">
      <c r="A10" s="138" t="s">
        <v>875</v>
      </c>
      <c r="B10" s="60">
        <v>1.9</v>
      </c>
      <c r="C10" s="61">
        <v>-1.9</v>
      </c>
      <c r="D10" s="59">
        <v>-0.2</v>
      </c>
      <c r="E10" s="59">
        <v>-0.8</v>
      </c>
      <c r="F10" s="59">
        <v>-1.1000000000000001</v>
      </c>
      <c r="G10" s="60">
        <v>3.9</v>
      </c>
      <c r="H10" s="59">
        <v>-1.5</v>
      </c>
      <c r="I10" s="59">
        <v>-1.2</v>
      </c>
      <c r="J10" s="59">
        <v>-0.6</v>
      </c>
      <c r="K10" s="60">
        <v>1.4</v>
      </c>
    </row>
    <row r="11" spans="1:11" s="186" customFormat="1" ht="16.3" customHeight="1" x14ac:dyDescent="0.2">
      <c r="A11" s="138" t="s">
        <v>869</v>
      </c>
      <c r="B11" s="60">
        <v>-0.2</v>
      </c>
      <c r="C11" s="61">
        <v>3.1</v>
      </c>
      <c r="D11" s="59">
        <v>4.5999999999999996</v>
      </c>
      <c r="E11" s="59">
        <v>0.6</v>
      </c>
      <c r="F11" s="59">
        <v>-4.0999999999999996</v>
      </c>
      <c r="G11" s="60">
        <v>-1.3</v>
      </c>
      <c r="H11" s="59">
        <v>1.1000000000000001</v>
      </c>
      <c r="I11" s="59">
        <v>1.1000000000000001</v>
      </c>
      <c r="J11" s="59">
        <v>1.9</v>
      </c>
      <c r="K11" s="60">
        <v>-0.9</v>
      </c>
    </row>
    <row r="12" spans="1:11" s="186" customFormat="1" ht="16.3" customHeight="1" x14ac:dyDescent="0.2">
      <c r="A12" s="138" t="s">
        <v>876</v>
      </c>
      <c r="B12" s="60">
        <v>2.2999999999999998</v>
      </c>
      <c r="C12" s="61">
        <v>0.9</v>
      </c>
      <c r="D12" s="59">
        <v>0.5</v>
      </c>
      <c r="E12" s="59">
        <v>0.4</v>
      </c>
      <c r="F12" s="59">
        <v>1.8</v>
      </c>
      <c r="G12" s="60">
        <v>-0.4</v>
      </c>
      <c r="H12" s="59">
        <v>0.2</v>
      </c>
      <c r="I12" s="59">
        <v>0.1</v>
      </c>
      <c r="J12" s="59">
        <v>1.4</v>
      </c>
      <c r="K12" s="60">
        <v>-0.8</v>
      </c>
    </row>
    <row r="13" spans="1:11" s="186" customFormat="1" ht="16.3" customHeight="1" x14ac:dyDescent="0.2">
      <c r="A13" s="138" t="s">
        <v>877</v>
      </c>
      <c r="B13" s="60">
        <v>3.3</v>
      </c>
      <c r="C13" s="61">
        <v>0.4</v>
      </c>
      <c r="D13" s="59">
        <v>3.6</v>
      </c>
      <c r="E13" s="59">
        <v>0.9</v>
      </c>
      <c r="F13" s="59">
        <v>-1.4</v>
      </c>
      <c r="G13" s="60">
        <v>0.1</v>
      </c>
      <c r="H13" s="59">
        <v>0.3</v>
      </c>
      <c r="I13" s="59">
        <v>0.2</v>
      </c>
      <c r="J13" s="59">
        <v>1.2</v>
      </c>
      <c r="K13" s="60">
        <v>-1.4</v>
      </c>
    </row>
    <row r="14" spans="1:11" s="186" customFormat="1" ht="16.3" customHeight="1" x14ac:dyDescent="0.2">
      <c r="A14" s="138" t="s">
        <v>870</v>
      </c>
      <c r="B14" s="60">
        <v>-5.0999999999999996</v>
      </c>
      <c r="C14" s="61">
        <v>-0.3</v>
      </c>
      <c r="D14" s="59">
        <v>0.4</v>
      </c>
      <c r="E14" s="59">
        <v>-1.6</v>
      </c>
      <c r="F14" s="59">
        <v>1.7</v>
      </c>
      <c r="G14" s="60">
        <v>-5.6</v>
      </c>
      <c r="H14" s="59">
        <v>-0.8</v>
      </c>
      <c r="I14" s="59">
        <v>-0.9</v>
      </c>
      <c r="J14" s="59">
        <v>2.5</v>
      </c>
      <c r="K14" s="60">
        <v>-1.1000000000000001</v>
      </c>
    </row>
    <row r="15" spans="1:11" s="186" customFormat="1" ht="16.3" customHeight="1" x14ac:dyDescent="0.2">
      <c r="A15" s="138" t="s">
        <v>871</v>
      </c>
      <c r="B15" s="60">
        <v>9.3000000000000007</v>
      </c>
      <c r="C15" s="61">
        <v>4.9000000000000004</v>
      </c>
      <c r="D15" s="59">
        <v>1.4</v>
      </c>
      <c r="E15" s="59">
        <v>1.6</v>
      </c>
      <c r="F15" s="59">
        <v>5.0999999999999996</v>
      </c>
      <c r="G15" s="60">
        <v>1.2</v>
      </c>
      <c r="H15" s="59">
        <v>1.9</v>
      </c>
      <c r="I15" s="59">
        <v>1</v>
      </c>
      <c r="J15" s="59">
        <v>1.2</v>
      </c>
      <c r="K15" s="60">
        <v>0.8</v>
      </c>
    </row>
    <row r="16" spans="1:11" s="186" customFormat="1" ht="16.3" customHeight="1" x14ac:dyDescent="0.2">
      <c r="A16" s="139" t="s">
        <v>966</v>
      </c>
      <c r="B16" s="60">
        <v>1.8</v>
      </c>
      <c r="C16" s="61">
        <v>3.9</v>
      </c>
      <c r="D16" s="59">
        <v>0.9</v>
      </c>
      <c r="E16" s="59">
        <v>-1.1000000000000001</v>
      </c>
      <c r="F16" s="59">
        <v>0.6</v>
      </c>
      <c r="G16" s="60">
        <v>1.4</v>
      </c>
      <c r="H16" s="59">
        <v>1.1000000000000001</v>
      </c>
      <c r="I16" s="59">
        <v>0.5</v>
      </c>
      <c r="J16" s="59">
        <v>0.9</v>
      </c>
      <c r="K16" s="60">
        <v>1.5</v>
      </c>
    </row>
    <row r="17" spans="1:11" s="186" customFormat="1" ht="16.3" customHeight="1" x14ac:dyDescent="0.2">
      <c r="A17" s="139" t="s">
        <v>880</v>
      </c>
      <c r="B17" s="60">
        <v>4.2</v>
      </c>
      <c r="C17" s="61">
        <v>3.2</v>
      </c>
      <c r="D17" s="59">
        <v>2.2999999999999998</v>
      </c>
      <c r="E17" s="59">
        <v>2.9</v>
      </c>
      <c r="F17" s="59">
        <v>1.5</v>
      </c>
      <c r="G17" s="60">
        <v>-2.5</v>
      </c>
      <c r="H17" s="59">
        <v>-1.6</v>
      </c>
      <c r="I17" s="59">
        <v>-0.2</v>
      </c>
      <c r="J17" s="59">
        <v>3</v>
      </c>
      <c r="K17" s="60">
        <v>2</v>
      </c>
    </row>
    <row r="18" spans="1:11" s="186" customFormat="1" ht="16.3" customHeight="1" x14ac:dyDescent="0.2">
      <c r="A18" s="139" t="s">
        <v>881</v>
      </c>
      <c r="B18" s="60">
        <v>1.8</v>
      </c>
      <c r="C18" s="61">
        <v>5.9</v>
      </c>
      <c r="D18" s="59">
        <v>-1.3</v>
      </c>
      <c r="E18" s="59">
        <v>-0.2</v>
      </c>
      <c r="F18" s="59">
        <v>4.0999999999999996</v>
      </c>
      <c r="G18" s="60">
        <v>-0.8</v>
      </c>
      <c r="H18" s="59">
        <v>3.2</v>
      </c>
      <c r="I18" s="59">
        <v>-0.3</v>
      </c>
      <c r="J18" s="59">
        <v>2.9</v>
      </c>
      <c r="K18" s="60">
        <v>0.1</v>
      </c>
    </row>
    <row r="19" spans="1:11" s="186" customFormat="1" ht="16.3" customHeight="1" x14ac:dyDescent="0.2">
      <c r="A19" s="139" t="s">
        <v>872</v>
      </c>
      <c r="B19" s="60">
        <v>41.6</v>
      </c>
      <c r="C19" s="61">
        <v>33.4</v>
      </c>
      <c r="D19" s="59">
        <v>14.7</v>
      </c>
      <c r="E19" s="59">
        <v>7.8</v>
      </c>
      <c r="F19" s="59">
        <v>8.3000000000000007</v>
      </c>
      <c r="G19" s="60">
        <v>10.8</v>
      </c>
      <c r="H19" s="59">
        <v>10.8</v>
      </c>
      <c r="I19" s="59">
        <v>8.8000000000000007</v>
      </c>
      <c r="J19" s="59">
        <v>8.9</v>
      </c>
      <c r="K19" s="60">
        <v>5</v>
      </c>
    </row>
    <row r="20" spans="1:11" s="186" customFormat="1" ht="16.3" customHeight="1" x14ac:dyDescent="0.2">
      <c r="A20" s="140" t="s">
        <v>970</v>
      </c>
      <c r="B20" s="62">
        <v>0.6</v>
      </c>
      <c r="C20" s="63">
        <v>-0.9</v>
      </c>
      <c r="D20" s="66">
        <v>0.3</v>
      </c>
      <c r="E20" s="66">
        <v>-0.3</v>
      </c>
      <c r="F20" s="66">
        <v>0.3</v>
      </c>
      <c r="G20" s="62">
        <v>0.3</v>
      </c>
      <c r="H20" s="66">
        <v>0.1</v>
      </c>
      <c r="I20" s="66">
        <v>0.4</v>
      </c>
      <c r="J20" s="66">
        <v>-0.9</v>
      </c>
      <c r="K20" s="62">
        <v>-0.6</v>
      </c>
    </row>
    <row r="21" spans="1:11" s="186" customFormat="1" ht="16.3" customHeight="1" x14ac:dyDescent="0.2">
      <c r="A21" s="54" t="s">
        <v>726</v>
      </c>
      <c r="B21" s="54"/>
      <c r="C21" s="54"/>
      <c r="D21" s="54"/>
      <c r="E21" s="54"/>
      <c r="F21" s="54"/>
      <c r="G21" s="54"/>
      <c r="H21" s="54"/>
      <c r="I21" s="54"/>
      <c r="J21" s="54"/>
      <c r="K21" s="54"/>
    </row>
    <row r="22" spans="1:11" s="186" customFormat="1" ht="16.3" customHeight="1" x14ac:dyDescent="0.2">
      <c r="A22" s="54" t="s">
        <v>967</v>
      </c>
      <c r="B22" s="54"/>
      <c r="C22" s="54"/>
      <c r="D22" s="54"/>
      <c r="E22" s="54"/>
      <c r="F22" s="54"/>
      <c r="G22" s="54"/>
      <c r="H22" s="54"/>
      <c r="I22" s="54"/>
      <c r="J22" s="54"/>
      <c r="K22" s="54"/>
    </row>
    <row r="23" spans="1:11" s="186" customFormat="1" ht="16.3" customHeight="1" x14ac:dyDescent="0.2"/>
    <row r="24" spans="1:11" ht="16.3" customHeight="1" x14ac:dyDescent="0.25">
      <c r="B24" s="188"/>
      <c r="C24" s="188"/>
      <c r="D24" s="188"/>
      <c r="E24" s="188"/>
      <c r="F24" s="188"/>
      <c r="G24" s="188"/>
      <c r="H24" s="188"/>
      <c r="I24" s="188"/>
      <c r="J24" s="188"/>
      <c r="K24" s="188"/>
    </row>
    <row r="25" spans="1:11" ht="16.3" customHeight="1" x14ac:dyDescent="0.25">
      <c r="B25" s="188"/>
      <c r="C25" s="188"/>
      <c r="D25" s="188"/>
      <c r="E25" s="188"/>
      <c r="F25" s="188"/>
      <c r="G25" s="188"/>
      <c r="H25" s="188"/>
      <c r="I25" s="188"/>
      <c r="J25" s="188"/>
      <c r="K25" s="188"/>
    </row>
    <row r="26" spans="1:11" ht="16.3" customHeight="1" x14ac:dyDescent="0.25">
      <c r="B26" s="188"/>
      <c r="C26" s="188"/>
      <c r="D26" s="188"/>
      <c r="E26" s="188"/>
      <c r="F26" s="188"/>
      <c r="G26" s="188"/>
      <c r="H26" s="188"/>
      <c r="I26" s="188"/>
      <c r="J26" s="188"/>
      <c r="K26" s="188"/>
    </row>
    <row r="27" spans="1:11" ht="16.3" customHeight="1" x14ac:dyDescent="0.25">
      <c r="B27" s="188"/>
      <c r="C27" s="188"/>
      <c r="D27" s="188"/>
      <c r="E27" s="188"/>
      <c r="F27" s="188"/>
      <c r="G27" s="188"/>
      <c r="H27" s="188"/>
      <c r="I27" s="188"/>
      <c r="J27" s="188"/>
      <c r="K27" s="188"/>
    </row>
  </sheetData>
  <mergeCells count="5">
    <mergeCell ref="H3:K3"/>
    <mergeCell ref="B5:K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zoomScaleNormal="100" workbookViewId="0">
      <pane xSplit="1" ySplit="5" topLeftCell="B6" activePane="bottomRight" state="frozen"/>
      <selection pane="topRight" activeCell="B1" sqref="B1"/>
      <selection pane="bottomLeft" activeCell="A5" sqref="A5"/>
      <selection pane="bottomRight" activeCell="D1" sqref="D1"/>
    </sheetView>
  </sheetViews>
  <sheetFormatPr defaultColWidth="8.88671875" defaultRowHeight="16.3" customHeight="1" x14ac:dyDescent="0.25"/>
  <cols>
    <col min="1" max="1" width="31.33203125" style="67" customWidth="1"/>
    <col min="2" max="12" width="9.33203125" style="67" customWidth="1"/>
    <col min="13" max="16384" width="8.88671875" style="67"/>
  </cols>
  <sheetData>
    <row r="1" spans="1:12" s="186" customFormat="1" ht="16.3" customHeight="1" x14ac:dyDescent="0.2">
      <c r="A1" s="10" t="s">
        <v>727</v>
      </c>
    </row>
    <row r="2" spans="1:12" s="186" customFormat="1" ht="16.3" customHeight="1" x14ac:dyDescent="0.2">
      <c r="A2" s="18"/>
    </row>
    <row r="3" spans="1:12" s="186" customFormat="1" ht="16.3" customHeight="1" x14ac:dyDescent="0.25">
      <c r="A3" s="50"/>
      <c r="B3" s="198">
        <v>2023</v>
      </c>
      <c r="C3" s="198">
        <v>2024</v>
      </c>
      <c r="D3" s="200">
        <v>2023</v>
      </c>
      <c r="E3" s="201"/>
      <c r="F3" s="201"/>
      <c r="G3" s="202"/>
      <c r="H3" s="200">
        <v>2024</v>
      </c>
      <c r="I3" s="201"/>
      <c r="J3" s="201"/>
      <c r="K3" s="202"/>
      <c r="L3" s="40">
        <v>2025</v>
      </c>
    </row>
    <row r="4" spans="1:12" s="186" customFormat="1" ht="16.3" customHeight="1" x14ac:dyDescent="0.2">
      <c r="A4" s="39"/>
      <c r="B4" s="199"/>
      <c r="C4" s="199"/>
      <c r="D4" s="40" t="s">
        <v>716</v>
      </c>
      <c r="E4" s="40" t="s">
        <v>793</v>
      </c>
      <c r="F4" s="185" t="s">
        <v>794</v>
      </c>
      <c r="G4" s="185" t="s">
        <v>796</v>
      </c>
      <c r="H4" s="40" t="s">
        <v>716</v>
      </c>
      <c r="I4" s="40" t="s">
        <v>793</v>
      </c>
      <c r="J4" s="185" t="s">
        <v>794</v>
      </c>
      <c r="K4" s="185" t="s">
        <v>796</v>
      </c>
      <c r="L4" s="40" t="s">
        <v>716</v>
      </c>
    </row>
    <row r="5" spans="1:12" s="186" customFormat="1" ht="16.3" customHeight="1" x14ac:dyDescent="0.2">
      <c r="A5" s="70"/>
      <c r="B5" s="207" t="s">
        <v>717</v>
      </c>
      <c r="C5" s="208"/>
      <c r="D5" s="208"/>
      <c r="E5" s="208"/>
      <c r="F5" s="208"/>
      <c r="G5" s="208"/>
      <c r="H5" s="208"/>
      <c r="I5" s="208"/>
      <c r="J5" s="208"/>
      <c r="K5" s="208"/>
      <c r="L5" s="209"/>
    </row>
    <row r="6" spans="1:12" s="186" customFormat="1" ht="16.3" customHeight="1" x14ac:dyDescent="0.2">
      <c r="A6" s="69" t="s">
        <v>729</v>
      </c>
      <c r="B6" s="76">
        <v>-11.7</v>
      </c>
      <c r="C6" s="76">
        <v>6.6</v>
      </c>
      <c r="D6" s="64">
        <v>-7.9</v>
      </c>
      <c r="E6" s="64">
        <v>-18.8</v>
      </c>
      <c r="F6" s="64">
        <v>-16.5</v>
      </c>
      <c r="G6" s="65">
        <v>-2.1</v>
      </c>
      <c r="H6" s="64">
        <v>4.5999999999999996</v>
      </c>
      <c r="I6" s="64">
        <v>9.9</v>
      </c>
      <c r="J6" s="64">
        <v>5.3</v>
      </c>
      <c r="K6" s="180">
        <v>6.8</v>
      </c>
      <c r="L6" s="174">
        <v>4.9000000000000004</v>
      </c>
    </row>
    <row r="7" spans="1:12" s="186" customFormat="1" ht="16.3" customHeight="1" x14ac:dyDescent="0.2">
      <c r="A7" s="138" t="s">
        <v>910</v>
      </c>
      <c r="B7" s="61">
        <v>-10.1</v>
      </c>
      <c r="C7" s="61">
        <v>5.7</v>
      </c>
      <c r="D7" s="59">
        <v>-6.5</v>
      </c>
      <c r="E7" s="59">
        <v>-16.899999999999999</v>
      </c>
      <c r="F7" s="59">
        <v>-15.6</v>
      </c>
      <c r="G7" s="60">
        <v>0.2</v>
      </c>
      <c r="H7" s="59">
        <v>4.4000000000000004</v>
      </c>
      <c r="I7" s="59">
        <v>7.5</v>
      </c>
      <c r="J7" s="59">
        <v>5.7</v>
      </c>
      <c r="K7" s="60">
        <v>5.0999999999999996</v>
      </c>
      <c r="L7" s="61">
        <v>3.5</v>
      </c>
    </row>
    <row r="8" spans="1:12" s="186" customFormat="1" ht="16.3" customHeight="1" x14ac:dyDescent="0.2">
      <c r="A8" s="145" t="s">
        <v>931</v>
      </c>
      <c r="B8" s="61">
        <v>-13.5</v>
      </c>
      <c r="C8" s="61">
        <v>0.5</v>
      </c>
      <c r="D8" s="59">
        <v>-8</v>
      </c>
      <c r="E8" s="59">
        <v>-19.5</v>
      </c>
      <c r="F8" s="59">
        <v>-22.6</v>
      </c>
      <c r="G8" s="60">
        <v>-1.7</v>
      </c>
      <c r="H8" s="59">
        <v>0.3</v>
      </c>
      <c r="I8" s="59">
        <v>2.9</v>
      </c>
      <c r="J8" s="59">
        <v>5.4</v>
      </c>
      <c r="K8" s="60">
        <v>-6</v>
      </c>
      <c r="L8" s="61">
        <v>-2.2000000000000002</v>
      </c>
    </row>
    <row r="9" spans="1:12" s="186" customFormat="1" ht="16.3" customHeight="1" x14ac:dyDescent="0.2">
      <c r="A9" s="146" t="s">
        <v>932</v>
      </c>
      <c r="B9" s="61">
        <v>-14.2</v>
      </c>
      <c r="C9" s="61">
        <v>1</v>
      </c>
      <c r="D9" s="59">
        <v>8.5</v>
      </c>
      <c r="E9" s="59">
        <v>-28.1</v>
      </c>
      <c r="F9" s="59">
        <v>-26.9</v>
      </c>
      <c r="G9" s="60">
        <v>-2.1</v>
      </c>
      <c r="H9" s="59">
        <v>6</v>
      </c>
      <c r="I9" s="59">
        <v>19</v>
      </c>
      <c r="J9" s="59">
        <v>-0.2</v>
      </c>
      <c r="K9" s="60">
        <v>-17.899999999999999</v>
      </c>
      <c r="L9" s="61">
        <v>-10</v>
      </c>
    </row>
    <row r="10" spans="1:12" s="186" customFormat="1" ht="16.3" customHeight="1" x14ac:dyDescent="0.2">
      <c r="A10" s="146" t="s">
        <v>933</v>
      </c>
      <c r="B10" s="61">
        <v>-13.1</v>
      </c>
      <c r="C10" s="61">
        <v>0.2</v>
      </c>
      <c r="D10" s="59">
        <v>-16.2</v>
      </c>
      <c r="E10" s="59">
        <v>-13.4</v>
      </c>
      <c r="F10" s="59">
        <v>-19.5</v>
      </c>
      <c r="G10" s="60">
        <v>-1.4</v>
      </c>
      <c r="H10" s="59">
        <v>-3.4</v>
      </c>
      <c r="I10" s="59">
        <v>-6.5</v>
      </c>
      <c r="J10" s="59">
        <v>9</v>
      </c>
      <c r="K10" s="60">
        <v>2.4</v>
      </c>
      <c r="L10" s="61">
        <v>3.3</v>
      </c>
    </row>
    <row r="11" spans="1:12" s="186" customFormat="1" ht="16.3" customHeight="1" x14ac:dyDescent="0.2">
      <c r="A11" s="147" t="s">
        <v>934</v>
      </c>
      <c r="B11" s="61">
        <v>-19.7</v>
      </c>
      <c r="C11" s="61">
        <v>8.1999999999999993</v>
      </c>
      <c r="D11" s="59">
        <v>-25.2</v>
      </c>
      <c r="E11" s="59">
        <v>-22.2</v>
      </c>
      <c r="F11" s="59">
        <v>-20.100000000000001</v>
      </c>
      <c r="G11" s="60">
        <v>-9.9</v>
      </c>
      <c r="H11" s="59">
        <v>-1.6</v>
      </c>
      <c r="I11" s="59">
        <v>3.8</v>
      </c>
      <c r="J11" s="59">
        <v>16.3</v>
      </c>
      <c r="K11" s="60">
        <v>14.2</v>
      </c>
      <c r="L11" s="61">
        <v>9.4</v>
      </c>
    </row>
    <row r="12" spans="1:12" s="186" customFormat="1" ht="16.3" customHeight="1" x14ac:dyDescent="0.2">
      <c r="A12" s="147" t="s">
        <v>935</v>
      </c>
      <c r="B12" s="61">
        <v>-11.1</v>
      </c>
      <c r="C12" s="61">
        <v>-1.9</v>
      </c>
      <c r="D12" s="59">
        <v>-13.6</v>
      </c>
      <c r="E12" s="59">
        <v>-10.8</v>
      </c>
      <c r="F12" s="59">
        <v>-19.3</v>
      </c>
      <c r="G12" s="60">
        <v>1.1000000000000001</v>
      </c>
      <c r="H12" s="59">
        <v>-3.8</v>
      </c>
      <c r="I12" s="59">
        <v>-9.1999999999999993</v>
      </c>
      <c r="J12" s="59">
        <v>7</v>
      </c>
      <c r="K12" s="60">
        <v>-0.7</v>
      </c>
      <c r="L12" s="61">
        <v>1.8</v>
      </c>
    </row>
    <row r="13" spans="1:12" s="186" customFormat="1" ht="16.3" customHeight="1" x14ac:dyDescent="0.2">
      <c r="A13" s="145" t="s">
        <v>936</v>
      </c>
      <c r="B13" s="61">
        <v>-7.1</v>
      </c>
      <c r="C13" s="61">
        <v>9.8000000000000007</v>
      </c>
      <c r="D13" s="59">
        <v>-5.3</v>
      </c>
      <c r="E13" s="59">
        <v>-14.6</v>
      </c>
      <c r="F13" s="59">
        <v>-9.5</v>
      </c>
      <c r="G13" s="60">
        <v>1.8</v>
      </c>
      <c r="H13" s="59">
        <v>7.8</v>
      </c>
      <c r="I13" s="59">
        <v>11.5</v>
      </c>
      <c r="J13" s="59">
        <v>5.9</v>
      </c>
      <c r="K13" s="60">
        <v>13.9</v>
      </c>
      <c r="L13" s="61">
        <v>7.8</v>
      </c>
    </row>
    <row r="14" spans="1:12" s="186" customFormat="1" ht="16.3" customHeight="1" x14ac:dyDescent="0.2">
      <c r="A14" s="138" t="s">
        <v>911</v>
      </c>
      <c r="B14" s="61">
        <v>-13.4</v>
      </c>
      <c r="C14" s="61">
        <v>7.8</v>
      </c>
      <c r="D14" s="59">
        <v>-9.4</v>
      </c>
      <c r="E14" s="59">
        <v>-20.8</v>
      </c>
      <c r="F14" s="59">
        <v>-17.399999999999999</v>
      </c>
      <c r="G14" s="60">
        <v>-4.7</v>
      </c>
      <c r="H14" s="59">
        <v>5</v>
      </c>
      <c r="I14" s="59">
        <v>12.5</v>
      </c>
      <c r="J14" s="59">
        <v>5</v>
      </c>
      <c r="K14" s="60">
        <v>8.6999999999999993</v>
      </c>
      <c r="L14" s="61">
        <v>6.4</v>
      </c>
    </row>
    <row r="15" spans="1:12" s="186" customFormat="1" ht="16.3" customHeight="1" x14ac:dyDescent="0.2">
      <c r="A15" s="70"/>
      <c r="B15" s="61"/>
      <c r="C15" s="61"/>
      <c r="D15" s="59"/>
      <c r="E15" s="59"/>
      <c r="F15" s="59"/>
      <c r="G15" s="60"/>
      <c r="H15" s="59"/>
      <c r="I15" s="59"/>
      <c r="J15" s="59"/>
      <c r="K15" s="60"/>
      <c r="L15" s="61"/>
    </row>
    <row r="16" spans="1:12" s="186" customFormat="1" ht="16.3" customHeight="1" x14ac:dyDescent="0.2">
      <c r="A16" s="69" t="s">
        <v>983</v>
      </c>
      <c r="B16" s="76">
        <v>-7.5</v>
      </c>
      <c r="C16" s="76">
        <v>11.6</v>
      </c>
      <c r="D16" s="64">
        <v>-7.5</v>
      </c>
      <c r="E16" s="64">
        <v>-10.6</v>
      </c>
      <c r="F16" s="64">
        <v>-11.5</v>
      </c>
      <c r="G16" s="65">
        <v>0.1</v>
      </c>
      <c r="H16" s="64">
        <v>9.8000000000000007</v>
      </c>
      <c r="I16" s="64">
        <v>11.7</v>
      </c>
      <c r="J16" s="64">
        <v>11.3</v>
      </c>
      <c r="K16" s="65">
        <v>13.4</v>
      </c>
      <c r="L16" s="76">
        <v>8.9</v>
      </c>
    </row>
    <row r="17" spans="1:12" s="186" customFormat="1" ht="16.3" customHeight="1" x14ac:dyDescent="0.2">
      <c r="A17" s="138" t="s">
        <v>910</v>
      </c>
      <c r="B17" s="61">
        <v>-5.5</v>
      </c>
      <c r="C17" s="61">
        <v>10.8</v>
      </c>
      <c r="D17" s="59">
        <v>-6.2</v>
      </c>
      <c r="E17" s="59">
        <v>-8.3000000000000007</v>
      </c>
      <c r="F17" s="59">
        <v>-10.3</v>
      </c>
      <c r="G17" s="60">
        <v>3.2</v>
      </c>
      <c r="H17" s="59">
        <v>9.3000000000000007</v>
      </c>
      <c r="I17" s="59">
        <v>9.3000000000000007</v>
      </c>
      <c r="J17" s="59">
        <v>12.5</v>
      </c>
      <c r="K17" s="60">
        <v>11.9</v>
      </c>
      <c r="L17" s="61">
        <v>7.7</v>
      </c>
    </row>
    <row r="18" spans="1:12" s="186" customFormat="1" ht="16.3" customHeight="1" x14ac:dyDescent="0.2">
      <c r="A18" s="145" t="s">
        <v>931</v>
      </c>
      <c r="B18" s="61">
        <v>-4.3</v>
      </c>
      <c r="C18" s="61">
        <v>4.5999999999999996</v>
      </c>
      <c r="D18" s="59">
        <v>-3.4</v>
      </c>
      <c r="E18" s="59">
        <v>-0.9</v>
      </c>
      <c r="F18" s="59">
        <v>-14.4</v>
      </c>
      <c r="G18" s="60">
        <v>2.2000000000000002</v>
      </c>
      <c r="H18" s="59">
        <v>3.1</v>
      </c>
      <c r="I18" s="59">
        <v>0.6</v>
      </c>
      <c r="J18" s="59">
        <v>13.9</v>
      </c>
      <c r="K18" s="60">
        <v>1.5</v>
      </c>
      <c r="L18" s="61">
        <v>2</v>
      </c>
    </row>
    <row r="19" spans="1:12" s="186" customFormat="1" ht="16.3" customHeight="1" x14ac:dyDescent="0.2">
      <c r="A19" s="146" t="s">
        <v>932</v>
      </c>
      <c r="B19" s="61">
        <v>2.2000000000000002</v>
      </c>
      <c r="C19" s="61">
        <v>5.7</v>
      </c>
      <c r="D19" s="59">
        <v>17.899999999999999</v>
      </c>
      <c r="E19" s="59">
        <v>10</v>
      </c>
      <c r="F19" s="59">
        <v>-16.100000000000001</v>
      </c>
      <c r="G19" s="60">
        <v>1.4</v>
      </c>
      <c r="H19" s="59">
        <v>7</v>
      </c>
      <c r="I19" s="59">
        <v>7.1</v>
      </c>
      <c r="J19" s="59">
        <v>15.9</v>
      </c>
      <c r="K19" s="60">
        <v>-5.4</v>
      </c>
      <c r="L19" s="61">
        <v>-3.3</v>
      </c>
    </row>
    <row r="20" spans="1:12" s="186" customFormat="1" ht="16.3" customHeight="1" x14ac:dyDescent="0.2">
      <c r="A20" s="146" t="s">
        <v>933</v>
      </c>
      <c r="B20" s="61">
        <v>-8.1</v>
      </c>
      <c r="C20" s="61">
        <v>3.9</v>
      </c>
      <c r="D20" s="59">
        <v>-13.6</v>
      </c>
      <c r="E20" s="59">
        <v>-6.8</v>
      </c>
      <c r="F20" s="59">
        <v>-13.3</v>
      </c>
      <c r="G20" s="60">
        <v>2.8</v>
      </c>
      <c r="H20" s="59">
        <v>0.5</v>
      </c>
      <c r="I20" s="59">
        <v>-3.5</v>
      </c>
      <c r="J20" s="59">
        <v>12.8</v>
      </c>
      <c r="K20" s="60">
        <v>6.3</v>
      </c>
      <c r="L20" s="61">
        <v>5.6</v>
      </c>
    </row>
    <row r="21" spans="1:12" s="186" customFormat="1" ht="16.3" customHeight="1" x14ac:dyDescent="0.2">
      <c r="A21" s="145" t="s">
        <v>936</v>
      </c>
      <c r="B21" s="61">
        <v>-6.5</v>
      </c>
      <c r="C21" s="61">
        <v>15.7</v>
      </c>
      <c r="D21" s="59">
        <v>-8.4</v>
      </c>
      <c r="E21" s="59">
        <v>-14</v>
      </c>
      <c r="F21" s="59">
        <v>-7.1</v>
      </c>
      <c r="G21" s="60">
        <v>4.0999999999999996</v>
      </c>
      <c r="H21" s="59">
        <v>14.5</v>
      </c>
      <c r="I21" s="59">
        <v>16.899999999999999</v>
      </c>
      <c r="J21" s="59">
        <v>11.5</v>
      </c>
      <c r="K21" s="60">
        <v>20</v>
      </c>
      <c r="L21" s="61">
        <v>12.1</v>
      </c>
    </row>
    <row r="22" spans="1:12" s="186" customFormat="1" ht="16.3" customHeight="1" x14ac:dyDescent="0.2">
      <c r="A22" s="140" t="s">
        <v>911</v>
      </c>
      <c r="B22" s="63">
        <v>-9.6</v>
      </c>
      <c r="C22" s="63">
        <v>12.5</v>
      </c>
      <c r="D22" s="66">
        <v>-8.9</v>
      </c>
      <c r="E22" s="66">
        <v>-13.1</v>
      </c>
      <c r="F22" s="66">
        <v>-12.8</v>
      </c>
      <c r="G22" s="62">
        <v>-3.2</v>
      </c>
      <c r="H22" s="66">
        <v>10.4</v>
      </c>
      <c r="I22" s="66">
        <v>14.4</v>
      </c>
      <c r="J22" s="66">
        <v>9.9</v>
      </c>
      <c r="K22" s="62">
        <v>15.2</v>
      </c>
      <c r="L22" s="63">
        <v>10.3</v>
      </c>
    </row>
    <row r="23" spans="1:12" s="186" customFormat="1" ht="16.3" customHeight="1" x14ac:dyDescent="0.25">
      <c r="A23" s="54" t="s">
        <v>728</v>
      </c>
      <c r="B23" s="54"/>
      <c r="C23" s="54"/>
      <c r="D23" s="67"/>
      <c r="E23" s="67"/>
      <c r="F23" s="67"/>
      <c r="G23" s="67"/>
      <c r="H23" s="67"/>
      <c r="I23" s="67"/>
      <c r="J23" s="67"/>
      <c r="K23" s="67"/>
      <c r="L23" s="67"/>
    </row>
    <row r="24" spans="1:12" ht="16.3" customHeight="1" x14ac:dyDescent="0.25">
      <c r="A24" s="71"/>
      <c r="B24" s="71"/>
      <c r="C24" s="71"/>
    </row>
  </sheetData>
  <mergeCells count="5">
    <mergeCell ref="B3:B4"/>
    <mergeCell ref="C3:C4"/>
    <mergeCell ref="D3:G3"/>
    <mergeCell ref="H3:K3"/>
    <mergeCell ref="B5:L5"/>
  </mergeCells>
  <phoneticPr fontId="13"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0"/>
  <sheetViews>
    <sheetView zoomScaleNormal="100" workbookViewId="0">
      <pane xSplit="1" ySplit="5" topLeftCell="B6" activePane="bottomRight" state="frozen"/>
      <selection pane="topRight" activeCell="B1" sqref="B1"/>
      <selection pane="bottomLeft" activeCell="A5" sqref="A5"/>
      <selection pane="bottomRight" activeCell="E1" sqref="E1"/>
    </sheetView>
  </sheetViews>
  <sheetFormatPr defaultColWidth="8.88671875" defaultRowHeight="16.3" customHeight="1" x14ac:dyDescent="0.25"/>
  <cols>
    <col min="1" max="1" width="27.33203125" style="67" customWidth="1"/>
    <col min="2" max="12" width="9.33203125" style="67" customWidth="1"/>
    <col min="13" max="16384" width="8.88671875" style="67"/>
  </cols>
  <sheetData>
    <row r="1" spans="1:12" s="186" customFormat="1" ht="16.3" customHeight="1" x14ac:dyDescent="0.2">
      <c r="A1" s="10" t="s">
        <v>964</v>
      </c>
    </row>
    <row r="2" spans="1:12" s="186" customFormat="1" ht="16.3" customHeight="1" x14ac:dyDescent="0.2">
      <c r="A2" s="18"/>
    </row>
    <row r="3" spans="1:12" s="186" customFormat="1" ht="16.3" customHeight="1" x14ac:dyDescent="0.25">
      <c r="A3" s="50"/>
      <c r="B3" s="198">
        <v>2023</v>
      </c>
      <c r="C3" s="198">
        <v>2024</v>
      </c>
      <c r="D3" s="200">
        <v>2023</v>
      </c>
      <c r="E3" s="201"/>
      <c r="F3" s="201"/>
      <c r="G3" s="202"/>
      <c r="H3" s="200">
        <v>2024</v>
      </c>
      <c r="I3" s="201"/>
      <c r="J3" s="201"/>
      <c r="K3" s="202"/>
      <c r="L3" s="40">
        <v>2025</v>
      </c>
    </row>
    <row r="4" spans="1:12" s="186" customFormat="1" ht="16.3" customHeight="1" x14ac:dyDescent="0.2">
      <c r="A4" s="39"/>
      <c r="B4" s="199"/>
      <c r="C4" s="199"/>
      <c r="D4" s="40" t="s">
        <v>716</v>
      </c>
      <c r="E4" s="40" t="s">
        <v>793</v>
      </c>
      <c r="F4" s="185" t="s">
        <v>794</v>
      </c>
      <c r="G4" s="185" t="s">
        <v>796</v>
      </c>
      <c r="H4" s="40" t="s">
        <v>716</v>
      </c>
      <c r="I4" s="40" t="s">
        <v>793</v>
      </c>
      <c r="J4" s="185" t="s">
        <v>794</v>
      </c>
      <c r="K4" s="185" t="s">
        <v>796</v>
      </c>
      <c r="L4" s="40" t="s">
        <v>716</v>
      </c>
    </row>
    <row r="5" spans="1:12" s="186" customFormat="1" ht="16.3" customHeight="1" x14ac:dyDescent="0.2">
      <c r="A5" s="70"/>
      <c r="B5" s="207" t="s">
        <v>717</v>
      </c>
      <c r="C5" s="208"/>
      <c r="D5" s="208"/>
      <c r="E5" s="208"/>
      <c r="F5" s="208"/>
      <c r="G5" s="208"/>
      <c r="H5" s="208"/>
      <c r="I5" s="208"/>
      <c r="J5" s="208"/>
      <c r="K5" s="208"/>
      <c r="L5" s="209"/>
    </row>
    <row r="6" spans="1:12" s="186" customFormat="1" ht="16.3" customHeight="1" x14ac:dyDescent="0.2">
      <c r="A6" s="69" t="s">
        <v>937</v>
      </c>
      <c r="B6" s="65">
        <v>-13.1</v>
      </c>
      <c r="C6" s="65">
        <v>0.2</v>
      </c>
      <c r="D6" s="64">
        <v>-16.2</v>
      </c>
      <c r="E6" s="64">
        <v>-13.4</v>
      </c>
      <c r="F6" s="64">
        <v>-19.5</v>
      </c>
      <c r="G6" s="65">
        <v>-1.4</v>
      </c>
      <c r="H6" s="64">
        <v>-3.4</v>
      </c>
      <c r="I6" s="64">
        <v>-6.5</v>
      </c>
      <c r="J6" s="64">
        <v>9</v>
      </c>
      <c r="K6" s="180">
        <v>2.4</v>
      </c>
      <c r="L6" s="174">
        <v>3.3</v>
      </c>
    </row>
    <row r="7" spans="1:12" s="186" customFormat="1" ht="16.3" customHeight="1" x14ac:dyDescent="0.2">
      <c r="A7" s="138" t="s">
        <v>891</v>
      </c>
      <c r="B7" s="60">
        <v>-26.3</v>
      </c>
      <c r="C7" s="61">
        <v>14.2</v>
      </c>
      <c r="D7" s="59">
        <v>-23</v>
      </c>
      <c r="E7" s="59">
        <v>-35.799999999999997</v>
      </c>
      <c r="F7" s="59">
        <v>-33.9</v>
      </c>
      <c r="G7" s="60">
        <v>-7.1</v>
      </c>
      <c r="H7" s="59">
        <v>1.7</v>
      </c>
      <c r="I7" s="59">
        <v>22.3</v>
      </c>
      <c r="J7" s="59">
        <v>21.4</v>
      </c>
      <c r="K7" s="60">
        <v>12.2</v>
      </c>
      <c r="L7" s="61">
        <v>4.3</v>
      </c>
    </row>
    <row r="8" spans="1:12" s="186" customFormat="1" ht="16.3" customHeight="1" x14ac:dyDescent="0.2">
      <c r="A8" s="145" t="s">
        <v>895</v>
      </c>
      <c r="B8" s="60">
        <v>-24.9</v>
      </c>
      <c r="C8" s="61">
        <v>8</v>
      </c>
      <c r="D8" s="59">
        <v>-16.3</v>
      </c>
      <c r="E8" s="59">
        <v>-28.7</v>
      </c>
      <c r="F8" s="59">
        <v>-35.9</v>
      </c>
      <c r="G8" s="60">
        <v>-16</v>
      </c>
      <c r="H8" s="59">
        <v>-0.8</v>
      </c>
      <c r="I8" s="59">
        <v>3.1</v>
      </c>
      <c r="J8" s="59">
        <v>21.2</v>
      </c>
      <c r="K8" s="60">
        <v>9.9</v>
      </c>
      <c r="L8" s="61">
        <v>12.3</v>
      </c>
    </row>
    <row r="9" spans="1:12" s="186" customFormat="1" ht="16.3" customHeight="1" x14ac:dyDescent="0.2">
      <c r="A9" s="145" t="s">
        <v>896</v>
      </c>
      <c r="B9" s="60">
        <v>-20.3</v>
      </c>
      <c r="C9" s="61">
        <v>18.899999999999999</v>
      </c>
      <c r="D9" s="59">
        <v>-19.5</v>
      </c>
      <c r="E9" s="59">
        <v>-30.6</v>
      </c>
      <c r="F9" s="59">
        <v>-19.5</v>
      </c>
      <c r="G9" s="60">
        <v>-9.3000000000000007</v>
      </c>
      <c r="H9" s="59">
        <v>-4.8</v>
      </c>
      <c r="I9" s="59">
        <v>33.799999999999997</v>
      </c>
      <c r="J9" s="59">
        <v>28.5</v>
      </c>
      <c r="K9" s="60">
        <v>20.8</v>
      </c>
      <c r="L9" s="61">
        <v>8.8000000000000007</v>
      </c>
    </row>
    <row r="10" spans="1:12" s="186" customFormat="1" ht="16.3" customHeight="1" x14ac:dyDescent="0.2">
      <c r="A10" s="145" t="s">
        <v>897</v>
      </c>
      <c r="B10" s="60">
        <v>-7.1</v>
      </c>
      <c r="C10" s="61">
        <v>4.5</v>
      </c>
      <c r="D10" s="59">
        <v>-0.3</v>
      </c>
      <c r="E10" s="59">
        <v>-16.8</v>
      </c>
      <c r="F10" s="59">
        <v>-18.899999999999999</v>
      </c>
      <c r="G10" s="60">
        <v>14.1</v>
      </c>
      <c r="H10" s="59">
        <v>-8.8000000000000007</v>
      </c>
      <c r="I10" s="59">
        <v>11.6</v>
      </c>
      <c r="J10" s="59">
        <v>11.5</v>
      </c>
      <c r="K10" s="60">
        <v>4.0999999999999996</v>
      </c>
      <c r="L10" s="61">
        <v>10.6</v>
      </c>
    </row>
    <row r="11" spans="1:12" s="186" customFormat="1" ht="16.3" customHeight="1" x14ac:dyDescent="0.2">
      <c r="A11" s="138" t="s">
        <v>892</v>
      </c>
      <c r="B11" s="60">
        <v>-21</v>
      </c>
      <c r="C11" s="61">
        <v>8.4</v>
      </c>
      <c r="D11" s="59">
        <v>-24.5</v>
      </c>
      <c r="E11" s="59">
        <v>-17.3</v>
      </c>
      <c r="F11" s="59">
        <v>-22.3</v>
      </c>
      <c r="G11" s="60">
        <v>-20.100000000000001</v>
      </c>
      <c r="H11" s="59">
        <v>7.9</v>
      </c>
      <c r="I11" s="59">
        <v>-6.4</v>
      </c>
      <c r="J11" s="59">
        <v>10.8</v>
      </c>
      <c r="K11" s="60">
        <v>23</v>
      </c>
      <c r="L11" s="61">
        <v>33.200000000000003</v>
      </c>
    </row>
    <row r="12" spans="1:12" s="186" customFormat="1" ht="16.3" customHeight="1" x14ac:dyDescent="0.2">
      <c r="A12" s="145" t="s">
        <v>898</v>
      </c>
      <c r="B12" s="60">
        <v>-7.3</v>
      </c>
      <c r="C12" s="61">
        <v>17.7</v>
      </c>
      <c r="D12" s="59">
        <v>-40.200000000000003</v>
      </c>
      <c r="E12" s="59">
        <v>-14.6</v>
      </c>
      <c r="F12" s="59">
        <v>14.3</v>
      </c>
      <c r="G12" s="60">
        <v>18.8</v>
      </c>
      <c r="H12" s="59">
        <v>65.099999999999994</v>
      </c>
      <c r="I12" s="59">
        <v>6.5</v>
      </c>
      <c r="J12" s="59">
        <v>3</v>
      </c>
      <c r="K12" s="60">
        <v>13.6</v>
      </c>
      <c r="L12" s="61">
        <v>24.7</v>
      </c>
    </row>
    <row r="13" spans="1:12" s="186" customFormat="1" ht="16.3" customHeight="1" x14ac:dyDescent="0.2">
      <c r="A13" s="145" t="s">
        <v>899</v>
      </c>
      <c r="B13" s="60">
        <v>-19.2</v>
      </c>
      <c r="C13" s="61">
        <v>4.9000000000000004</v>
      </c>
      <c r="D13" s="59">
        <v>-6.4</v>
      </c>
      <c r="E13" s="59">
        <v>-13.9</v>
      </c>
      <c r="F13" s="59">
        <v>-32.9</v>
      </c>
      <c r="G13" s="60">
        <v>-21.9</v>
      </c>
      <c r="H13" s="59">
        <v>-0.8</v>
      </c>
      <c r="I13" s="59">
        <v>-9.5</v>
      </c>
      <c r="J13" s="59">
        <v>16.3</v>
      </c>
      <c r="K13" s="60">
        <v>17.5</v>
      </c>
      <c r="L13" s="61">
        <v>19.399999999999999</v>
      </c>
    </row>
    <row r="14" spans="1:12" s="186" customFormat="1" ht="16.3" customHeight="1" x14ac:dyDescent="0.2">
      <c r="A14" s="145" t="s">
        <v>900</v>
      </c>
      <c r="B14" s="60">
        <v>-30.1</v>
      </c>
      <c r="C14" s="61">
        <v>3.8</v>
      </c>
      <c r="D14" s="59">
        <v>-25.4</v>
      </c>
      <c r="E14" s="59">
        <v>-21.2</v>
      </c>
      <c r="F14" s="59">
        <v>-34.4</v>
      </c>
      <c r="G14" s="60">
        <v>-39.4</v>
      </c>
      <c r="H14" s="59">
        <v>-16.399999999999999</v>
      </c>
      <c r="I14" s="59">
        <v>-12.8</v>
      </c>
      <c r="J14" s="59">
        <v>14.2</v>
      </c>
      <c r="K14" s="60">
        <v>37.4</v>
      </c>
      <c r="L14" s="61">
        <v>55.5</v>
      </c>
    </row>
    <row r="15" spans="1:12" s="186" customFormat="1" ht="16.3" customHeight="1" x14ac:dyDescent="0.2">
      <c r="A15" s="138" t="s">
        <v>972</v>
      </c>
      <c r="B15" s="60">
        <v>-5.0999999999999996</v>
      </c>
      <c r="C15" s="61">
        <v>4.9000000000000004</v>
      </c>
      <c r="D15" s="59">
        <v>-22.5</v>
      </c>
      <c r="E15" s="59">
        <v>-4.8</v>
      </c>
      <c r="F15" s="59">
        <v>-10.8</v>
      </c>
      <c r="G15" s="60">
        <v>24.9</v>
      </c>
      <c r="H15" s="59">
        <v>31.1</v>
      </c>
      <c r="I15" s="59">
        <v>-2.5</v>
      </c>
      <c r="J15" s="59">
        <v>12.7</v>
      </c>
      <c r="K15" s="60">
        <v>-16.100000000000001</v>
      </c>
      <c r="L15" s="61">
        <v>-36.5</v>
      </c>
    </row>
    <row r="16" spans="1:12" s="186" customFormat="1" ht="16.3" customHeight="1" x14ac:dyDescent="0.2">
      <c r="A16" s="138" t="s">
        <v>985</v>
      </c>
      <c r="B16" s="60">
        <v>-9.4</v>
      </c>
      <c r="C16" s="61">
        <v>-21.4</v>
      </c>
      <c r="D16" s="59">
        <v>-7.5</v>
      </c>
      <c r="E16" s="59">
        <v>4.0999999999999996</v>
      </c>
      <c r="F16" s="59">
        <v>-27.9</v>
      </c>
      <c r="G16" s="60">
        <v>-3.2</v>
      </c>
      <c r="H16" s="59">
        <v>-35.9</v>
      </c>
      <c r="I16" s="59">
        <v>-28.3</v>
      </c>
      <c r="J16" s="59">
        <v>2.9</v>
      </c>
      <c r="K16" s="60">
        <v>-17.5</v>
      </c>
      <c r="L16" s="61">
        <v>6.8</v>
      </c>
    </row>
    <row r="17" spans="1:12" s="186" customFormat="1" ht="16.3" customHeight="1" x14ac:dyDescent="0.2">
      <c r="A17" s="138" t="s">
        <v>893</v>
      </c>
      <c r="B17" s="60">
        <v>-13.4</v>
      </c>
      <c r="C17" s="61">
        <v>-17.600000000000001</v>
      </c>
      <c r="D17" s="59">
        <v>2.4</v>
      </c>
      <c r="E17" s="59">
        <v>-26.6</v>
      </c>
      <c r="F17" s="59">
        <v>-17.8</v>
      </c>
      <c r="G17" s="60">
        <v>-11.1</v>
      </c>
      <c r="H17" s="59">
        <v>-33.799999999999997</v>
      </c>
      <c r="I17" s="59">
        <v>-6.5</v>
      </c>
      <c r="J17" s="59">
        <v>-17.2</v>
      </c>
      <c r="K17" s="60">
        <v>-9.6999999999999993</v>
      </c>
      <c r="L17" s="61">
        <v>16.600000000000001</v>
      </c>
    </row>
    <row r="18" spans="1:12" s="186" customFormat="1" ht="16.3" customHeight="1" x14ac:dyDescent="0.2">
      <c r="A18" s="140" t="s">
        <v>894</v>
      </c>
      <c r="B18" s="62">
        <v>3.2</v>
      </c>
      <c r="C18" s="63">
        <v>-6.6</v>
      </c>
      <c r="D18" s="66">
        <v>-2.7</v>
      </c>
      <c r="E18" s="66">
        <v>14.8</v>
      </c>
      <c r="F18" s="66">
        <v>-1.2</v>
      </c>
      <c r="G18" s="62">
        <v>3.8</v>
      </c>
      <c r="H18" s="66">
        <v>-13.2</v>
      </c>
      <c r="I18" s="66">
        <v>-21</v>
      </c>
      <c r="J18" s="66">
        <v>6</v>
      </c>
      <c r="K18" s="62">
        <v>4.0999999999999996</v>
      </c>
      <c r="L18" s="63">
        <v>19.100000000000001</v>
      </c>
    </row>
    <row r="19" spans="1:12" s="186" customFormat="1" ht="16.3" customHeight="1" x14ac:dyDescent="0.2">
      <c r="A19" s="54" t="s">
        <v>728</v>
      </c>
      <c r="B19" s="9"/>
      <c r="C19" s="9"/>
      <c r="D19" s="9"/>
      <c r="E19" s="9"/>
      <c r="F19" s="9"/>
      <c r="G19" s="9"/>
      <c r="H19" s="9"/>
      <c r="I19" s="9"/>
      <c r="J19" s="9"/>
      <c r="K19" s="9"/>
    </row>
    <row r="20" spans="1:12" ht="16.3" customHeight="1" x14ac:dyDescent="0.25">
      <c r="A20" s="71"/>
      <c r="B20" s="71"/>
      <c r="C20" s="71"/>
      <c r="D20" s="188"/>
      <c r="E20" s="188"/>
      <c r="F20" s="188"/>
      <c r="G20" s="188"/>
      <c r="H20" s="188"/>
      <c r="I20" s="188"/>
      <c r="J20" s="188"/>
      <c r="K20" s="188"/>
      <c r="L20" s="188"/>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0"/>
  <sheetViews>
    <sheetView zoomScaleNormal="100" workbookViewId="0">
      <pane xSplit="1" ySplit="5" topLeftCell="B6" activePane="bottomRight" state="frozen"/>
      <selection pane="topRight" activeCell="B1" sqref="B1"/>
      <selection pane="bottomLeft" activeCell="A5" sqref="A5"/>
      <selection pane="bottomRight" activeCell="I1" sqref="I1"/>
    </sheetView>
  </sheetViews>
  <sheetFormatPr defaultColWidth="8.88671875" defaultRowHeight="16.3" customHeight="1" x14ac:dyDescent="0.25"/>
  <cols>
    <col min="1" max="1" width="32.6640625" style="67" customWidth="1"/>
    <col min="2" max="16384" width="8.88671875" style="67"/>
  </cols>
  <sheetData>
    <row r="1" spans="1:12" s="186" customFormat="1" ht="16.3" customHeight="1" x14ac:dyDescent="0.2">
      <c r="A1" s="10" t="s">
        <v>847</v>
      </c>
    </row>
    <row r="2" spans="1:12" s="186" customFormat="1" ht="16.3" customHeight="1" x14ac:dyDescent="0.2">
      <c r="A2" s="18"/>
    </row>
    <row r="3" spans="1:12" s="186" customFormat="1" ht="16.3" customHeight="1" x14ac:dyDescent="0.25">
      <c r="A3" s="50"/>
      <c r="B3" s="198">
        <v>2023</v>
      </c>
      <c r="C3" s="198">
        <v>2024</v>
      </c>
      <c r="D3" s="200">
        <v>2023</v>
      </c>
      <c r="E3" s="201"/>
      <c r="F3" s="201"/>
      <c r="G3" s="202"/>
      <c r="H3" s="200">
        <v>2024</v>
      </c>
      <c r="I3" s="201"/>
      <c r="J3" s="201"/>
      <c r="K3" s="202"/>
      <c r="L3" s="40">
        <v>2025</v>
      </c>
    </row>
    <row r="4" spans="1:12" s="186" customFormat="1" ht="16.3" customHeight="1" x14ac:dyDescent="0.2">
      <c r="A4" s="39"/>
      <c r="B4" s="199"/>
      <c r="C4" s="199"/>
      <c r="D4" s="40" t="s">
        <v>716</v>
      </c>
      <c r="E4" s="40" t="s">
        <v>793</v>
      </c>
      <c r="F4" s="185" t="s">
        <v>794</v>
      </c>
      <c r="G4" s="185" t="s">
        <v>796</v>
      </c>
      <c r="H4" s="40" t="s">
        <v>716</v>
      </c>
      <c r="I4" s="40" t="s">
        <v>793</v>
      </c>
      <c r="J4" s="185" t="s">
        <v>794</v>
      </c>
      <c r="K4" s="185" t="s">
        <v>796</v>
      </c>
      <c r="L4" s="40" t="s">
        <v>716</v>
      </c>
    </row>
    <row r="5" spans="1:12" s="186" customFormat="1" ht="16.3" customHeight="1" x14ac:dyDescent="0.2">
      <c r="A5" s="70"/>
      <c r="B5" s="207" t="s">
        <v>717</v>
      </c>
      <c r="C5" s="208"/>
      <c r="D5" s="208"/>
      <c r="E5" s="208"/>
      <c r="F5" s="208"/>
      <c r="G5" s="208"/>
      <c r="H5" s="208"/>
      <c r="I5" s="208"/>
      <c r="J5" s="208"/>
      <c r="K5" s="208"/>
      <c r="L5" s="209"/>
    </row>
    <row r="6" spans="1:12" s="186" customFormat="1" ht="16.3" customHeight="1" x14ac:dyDescent="0.2">
      <c r="A6" s="69" t="s">
        <v>732</v>
      </c>
      <c r="B6" s="76">
        <v>4.8</v>
      </c>
      <c r="C6" s="65">
        <v>2.4</v>
      </c>
      <c r="D6" s="64">
        <v>6.2</v>
      </c>
      <c r="E6" s="64">
        <v>5.0999999999999996</v>
      </c>
      <c r="F6" s="64">
        <v>4.0999999999999996</v>
      </c>
      <c r="G6" s="65">
        <v>4</v>
      </c>
      <c r="H6" s="64">
        <v>3.2</v>
      </c>
      <c r="I6" s="64">
        <v>2.8</v>
      </c>
      <c r="J6" s="64">
        <v>2.2000000000000002</v>
      </c>
      <c r="K6" s="180">
        <v>1.4</v>
      </c>
      <c r="L6" s="174">
        <v>1</v>
      </c>
    </row>
    <row r="7" spans="1:12" s="186" customFormat="1" ht="16.3" customHeight="1" x14ac:dyDescent="0.2">
      <c r="A7" s="138" t="s">
        <v>901</v>
      </c>
      <c r="B7" s="61">
        <v>5.8</v>
      </c>
      <c r="C7" s="61">
        <v>2.8</v>
      </c>
      <c r="D7" s="59">
        <v>8</v>
      </c>
      <c r="E7" s="59">
        <v>6.6</v>
      </c>
      <c r="F7" s="59">
        <v>4.8</v>
      </c>
      <c r="G7" s="60">
        <v>4</v>
      </c>
      <c r="H7" s="59">
        <v>3.6</v>
      </c>
      <c r="I7" s="59">
        <v>2.8</v>
      </c>
      <c r="J7" s="59">
        <v>2.6</v>
      </c>
      <c r="K7" s="60">
        <v>2.4</v>
      </c>
      <c r="L7" s="61">
        <v>1.3</v>
      </c>
    </row>
    <row r="8" spans="1:12" s="186" customFormat="1" ht="16.3" customHeight="1" x14ac:dyDescent="0.2">
      <c r="A8" s="138" t="s">
        <v>902</v>
      </c>
      <c r="B8" s="61">
        <v>2.4</v>
      </c>
      <c r="C8" s="61">
        <v>-0.6</v>
      </c>
      <c r="D8" s="59">
        <v>6.4</v>
      </c>
      <c r="E8" s="59">
        <v>4.2</v>
      </c>
      <c r="F8" s="59">
        <v>-0.5</v>
      </c>
      <c r="G8" s="60">
        <v>-0.2</v>
      </c>
      <c r="H8" s="59">
        <v>0.2</v>
      </c>
      <c r="I8" s="59">
        <v>-0.4</v>
      </c>
      <c r="J8" s="59">
        <v>-0.5</v>
      </c>
      <c r="K8" s="60">
        <v>-1.6</v>
      </c>
      <c r="L8" s="61">
        <v>-1</v>
      </c>
    </row>
    <row r="9" spans="1:12" s="186" customFormat="1" ht="16.3" customHeight="1" x14ac:dyDescent="0.2">
      <c r="A9" s="138" t="s">
        <v>903</v>
      </c>
      <c r="B9" s="61">
        <v>4.3</v>
      </c>
      <c r="C9" s="61">
        <v>3.3</v>
      </c>
      <c r="D9" s="59">
        <v>5.3</v>
      </c>
      <c r="E9" s="59">
        <v>4.4000000000000004</v>
      </c>
      <c r="F9" s="59">
        <v>3.8</v>
      </c>
      <c r="G9" s="60">
        <v>3.8</v>
      </c>
      <c r="H9" s="59">
        <v>3.4</v>
      </c>
      <c r="I9" s="59">
        <v>3.8</v>
      </c>
      <c r="J9" s="59">
        <v>3.3</v>
      </c>
      <c r="K9" s="60">
        <v>2.5</v>
      </c>
      <c r="L9" s="61">
        <v>1.3</v>
      </c>
    </row>
    <row r="10" spans="1:12" s="186" customFormat="1" ht="16.3" customHeight="1" x14ac:dyDescent="0.2">
      <c r="A10" s="138" t="s">
        <v>904</v>
      </c>
      <c r="B10" s="61">
        <v>1.9</v>
      </c>
      <c r="C10" s="61">
        <v>0.7</v>
      </c>
      <c r="D10" s="59">
        <v>2.6</v>
      </c>
      <c r="E10" s="59">
        <v>1.9</v>
      </c>
      <c r="F10" s="59">
        <v>1.8</v>
      </c>
      <c r="G10" s="60">
        <v>1.3</v>
      </c>
      <c r="H10" s="59">
        <v>1.1000000000000001</v>
      </c>
      <c r="I10" s="59">
        <v>1.1000000000000001</v>
      </c>
      <c r="J10" s="59">
        <v>0.5</v>
      </c>
      <c r="K10" s="60">
        <v>0.1</v>
      </c>
      <c r="L10" s="61">
        <v>-0.4</v>
      </c>
    </row>
    <row r="11" spans="1:12" s="186" customFormat="1" ht="16.3" customHeight="1" x14ac:dyDescent="0.2">
      <c r="A11" s="138" t="s">
        <v>987</v>
      </c>
      <c r="B11" s="61">
        <v>4.5</v>
      </c>
      <c r="C11" s="61">
        <v>3.9</v>
      </c>
      <c r="D11" s="59">
        <v>4</v>
      </c>
      <c r="E11" s="59">
        <v>4.5999999999999996</v>
      </c>
      <c r="F11" s="59">
        <v>4.3</v>
      </c>
      <c r="G11" s="60">
        <v>5.2</v>
      </c>
      <c r="H11" s="59">
        <v>4.9000000000000004</v>
      </c>
      <c r="I11" s="59">
        <v>4.5</v>
      </c>
      <c r="J11" s="59">
        <v>3.8</v>
      </c>
      <c r="K11" s="60">
        <v>2.4</v>
      </c>
      <c r="L11" s="61">
        <v>1.7</v>
      </c>
    </row>
    <row r="12" spans="1:12" s="186" customFormat="1" ht="16.3" customHeight="1" x14ac:dyDescent="0.2">
      <c r="A12" s="138" t="s">
        <v>905</v>
      </c>
      <c r="B12" s="61">
        <v>6.3</v>
      </c>
      <c r="C12" s="61">
        <v>0.85</v>
      </c>
      <c r="D12" s="59">
        <v>9.1999999999999993</v>
      </c>
      <c r="E12" s="59">
        <v>6.4</v>
      </c>
      <c r="F12" s="59">
        <v>4.9000000000000004</v>
      </c>
      <c r="G12" s="60">
        <v>5</v>
      </c>
      <c r="H12" s="59">
        <v>2.7</v>
      </c>
      <c r="I12" s="59">
        <v>1.4</v>
      </c>
      <c r="J12" s="59">
        <v>-0.2</v>
      </c>
      <c r="K12" s="60">
        <v>-0.4</v>
      </c>
      <c r="L12" s="61">
        <v>2.2999999999999998</v>
      </c>
    </row>
    <row r="13" spans="1:12" s="186" customFormat="1" ht="16.3" customHeight="1" x14ac:dyDescent="0.2">
      <c r="A13" s="138" t="s">
        <v>988</v>
      </c>
      <c r="B13" s="61">
        <v>2.7</v>
      </c>
      <c r="C13" s="61">
        <v>0.8</v>
      </c>
      <c r="D13" s="59">
        <v>2.1</v>
      </c>
      <c r="E13" s="59">
        <v>2.7</v>
      </c>
      <c r="F13" s="59">
        <v>2.7</v>
      </c>
      <c r="G13" s="60">
        <v>3.4</v>
      </c>
      <c r="H13" s="59">
        <v>1.4</v>
      </c>
      <c r="I13" s="59">
        <v>0.8</v>
      </c>
      <c r="J13" s="59">
        <v>0.7</v>
      </c>
      <c r="K13" s="60">
        <v>0</v>
      </c>
      <c r="L13" s="61">
        <v>-0.9</v>
      </c>
    </row>
    <row r="14" spans="1:12" s="186" customFormat="1" ht="16.3" customHeight="1" x14ac:dyDescent="0.2">
      <c r="A14" s="138" t="s">
        <v>989</v>
      </c>
      <c r="B14" s="61">
        <v>6.7</v>
      </c>
      <c r="C14" s="61">
        <v>3.8</v>
      </c>
      <c r="D14" s="59">
        <v>7.4</v>
      </c>
      <c r="E14" s="59">
        <v>7.1</v>
      </c>
      <c r="F14" s="59">
        <v>5.9</v>
      </c>
      <c r="G14" s="60">
        <v>6.4</v>
      </c>
      <c r="H14" s="59">
        <v>5.5</v>
      </c>
      <c r="I14" s="59">
        <v>5.0999999999999996</v>
      </c>
      <c r="J14" s="59">
        <v>4.2</v>
      </c>
      <c r="K14" s="60">
        <v>0.9</v>
      </c>
      <c r="L14" s="61">
        <v>-0.9</v>
      </c>
    </row>
    <row r="15" spans="1:12" s="186" customFormat="1" ht="16.3" customHeight="1" x14ac:dyDescent="0.2">
      <c r="A15" s="138" t="s">
        <v>906</v>
      </c>
      <c r="B15" s="61">
        <v>2.7</v>
      </c>
      <c r="C15" s="61">
        <v>3.2</v>
      </c>
      <c r="D15" s="59">
        <v>3</v>
      </c>
      <c r="E15" s="59">
        <v>2.8</v>
      </c>
      <c r="F15" s="59">
        <v>2.5</v>
      </c>
      <c r="G15" s="60">
        <v>2.7</v>
      </c>
      <c r="H15" s="59">
        <v>3.6</v>
      </c>
      <c r="I15" s="59">
        <v>3.4</v>
      </c>
      <c r="J15" s="59">
        <v>3.2</v>
      </c>
      <c r="K15" s="60">
        <v>2.6</v>
      </c>
      <c r="L15" s="61">
        <v>0.3</v>
      </c>
    </row>
    <row r="16" spans="1:12" s="186" customFormat="1" ht="16.3" customHeight="1" x14ac:dyDescent="0.2">
      <c r="A16" s="138" t="s">
        <v>907</v>
      </c>
      <c r="B16" s="61">
        <v>3</v>
      </c>
      <c r="C16" s="61">
        <v>1.3</v>
      </c>
      <c r="D16" s="59">
        <v>2.6</v>
      </c>
      <c r="E16" s="59">
        <v>3.2</v>
      </c>
      <c r="F16" s="59">
        <v>3.5</v>
      </c>
      <c r="G16" s="60">
        <v>2.8</v>
      </c>
      <c r="H16" s="59">
        <v>2.2999999999999998</v>
      </c>
      <c r="I16" s="59">
        <v>1.3</v>
      </c>
      <c r="J16" s="59">
        <v>0.9</v>
      </c>
      <c r="K16" s="60">
        <v>0.9</v>
      </c>
      <c r="L16" s="61">
        <v>-0.2</v>
      </c>
    </row>
    <row r="17" spans="1:12" s="186" customFormat="1" ht="16.3" customHeight="1" x14ac:dyDescent="0.2">
      <c r="A17" s="74" t="s">
        <v>848</v>
      </c>
      <c r="B17" s="63">
        <v>4.2</v>
      </c>
      <c r="C17" s="63">
        <v>2.8</v>
      </c>
      <c r="D17" s="66">
        <v>5.4</v>
      </c>
      <c r="E17" s="66">
        <v>4.5999999999999996</v>
      </c>
      <c r="F17" s="66">
        <v>3.4</v>
      </c>
      <c r="G17" s="62">
        <v>3.3</v>
      </c>
      <c r="H17" s="66">
        <v>3.4</v>
      </c>
      <c r="I17" s="66">
        <v>3</v>
      </c>
      <c r="J17" s="66">
        <v>2.7</v>
      </c>
      <c r="K17" s="62">
        <v>1.9</v>
      </c>
      <c r="L17" s="63">
        <v>0.6</v>
      </c>
    </row>
    <row r="18" spans="1:12" s="186" customFormat="1" ht="16.3" customHeight="1" x14ac:dyDescent="0.25">
      <c r="A18" s="54" t="s">
        <v>733</v>
      </c>
      <c r="B18" s="54"/>
      <c r="C18" s="54"/>
      <c r="D18" s="67"/>
      <c r="E18" s="67"/>
      <c r="F18" s="67"/>
      <c r="G18" s="67"/>
      <c r="H18" s="67"/>
      <c r="I18" s="67"/>
      <c r="J18" s="67"/>
      <c r="K18" s="67"/>
      <c r="L18" s="67"/>
    </row>
    <row r="19" spans="1:12" s="186" customFormat="1" ht="16.3" customHeight="1" x14ac:dyDescent="0.25">
      <c r="A19" s="71" t="s">
        <v>849</v>
      </c>
      <c r="B19" s="71"/>
      <c r="C19" s="71"/>
      <c r="D19" s="188"/>
      <c r="E19" s="188"/>
      <c r="F19" s="188"/>
      <c r="G19" s="188"/>
      <c r="H19" s="188"/>
      <c r="I19" s="188"/>
      <c r="J19" s="188"/>
      <c r="K19" s="188"/>
      <c r="L19" s="188"/>
    </row>
    <row r="20" spans="1:12" ht="16.3" customHeight="1" x14ac:dyDescent="0.25">
      <c r="A20" s="73"/>
      <c r="B20" s="71"/>
      <c r="C20" s="71"/>
      <c r="D20" s="188"/>
      <c r="E20" s="188"/>
      <c r="F20" s="188"/>
      <c r="G20" s="188"/>
      <c r="H20" s="188"/>
      <c r="I20" s="188"/>
      <c r="J20" s="188"/>
      <c r="K20" s="188"/>
      <c r="L20" s="188"/>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4"/>
  <sheetViews>
    <sheetView zoomScaleNormal="100" workbookViewId="0">
      <pane xSplit="1" ySplit="5" topLeftCell="B6" activePane="bottomRight" state="frozen"/>
      <selection pane="topRight" activeCell="B1" sqref="B1"/>
      <selection pane="bottomLeft" activeCell="A5" sqref="A5"/>
      <selection pane="bottomRight" activeCell="M19" sqref="M19"/>
    </sheetView>
  </sheetViews>
  <sheetFormatPr defaultColWidth="8.88671875" defaultRowHeight="16.3" customHeight="1" x14ac:dyDescent="0.2"/>
  <cols>
    <col min="1" max="1" width="42.44140625" style="186" customWidth="1"/>
    <col min="2" max="11" width="9.33203125" style="186" customWidth="1"/>
    <col min="12" max="16384" width="8.88671875" style="186"/>
  </cols>
  <sheetData>
    <row r="1" spans="1:11" ht="16.3" customHeight="1" x14ac:dyDescent="0.2">
      <c r="A1" s="10" t="s">
        <v>736</v>
      </c>
    </row>
    <row r="2" spans="1:11" ht="16.3" customHeight="1" x14ac:dyDescent="0.25">
      <c r="A2" s="26"/>
      <c r="B2" s="67"/>
      <c r="C2" s="67"/>
      <c r="D2" s="67"/>
      <c r="E2" s="67"/>
      <c r="F2" s="67"/>
      <c r="G2" s="67"/>
      <c r="H2" s="67"/>
    </row>
    <row r="3" spans="1:11" ht="16.3" customHeight="1" x14ac:dyDescent="0.25">
      <c r="A3" s="50"/>
      <c r="B3" s="198">
        <v>2023</v>
      </c>
      <c r="C3" s="198">
        <v>2024</v>
      </c>
      <c r="D3" s="200">
        <v>2023</v>
      </c>
      <c r="E3" s="201"/>
      <c r="F3" s="201"/>
      <c r="G3" s="202"/>
      <c r="H3" s="200">
        <v>2024</v>
      </c>
      <c r="I3" s="201"/>
      <c r="J3" s="201"/>
      <c r="K3" s="202"/>
    </row>
    <row r="4" spans="1:11" ht="16.3" customHeight="1" x14ac:dyDescent="0.2">
      <c r="A4" s="39"/>
      <c r="B4" s="199"/>
      <c r="C4" s="199"/>
      <c r="D4" s="40" t="s">
        <v>716</v>
      </c>
      <c r="E4" s="40" t="s">
        <v>793</v>
      </c>
      <c r="F4" s="185" t="s">
        <v>794</v>
      </c>
      <c r="G4" s="185" t="s">
        <v>796</v>
      </c>
      <c r="H4" s="40" t="s">
        <v>716</v>
      </c>
      <c r="I4" s="40" t="s">
        <v>793</v>
      </c>
      <c r="J4" s="185" t="s">
        <v>794</v>
      </c>
      <c r="K4" s="185" t="s">
        <v>796</v>
      </c>
    </row>
    <row r="5" spans="1:11" ht="16.3" customHeight="1" x14ac:dyDescent="0.2">
      <c r="A5" s="28"/>
      <c r="B5" s="200" t="s">
        <v>5</v>
      </c>
      <c r="C5" s="201"/>
      <c r="D5" s="201"/>
      <c r="E5" s="201"/>
      <c r="F5" s="201"/>
      <c r="G5" s="201"/>
      <c r="H5" s="201"/>
      <c r="I5" s="201"/>
      <c r="J5" s="201"/>
      <c r="K5" s="202"/>
    </row>
    <row r="6" spans="1:11" ht="16.3" customHeight="1" x14ac:dyDescent="0.2">
      <c r="A6" s="29" t="s">
        <v>734</v>
      </c>
      <c r="B6" s="65">
        <v>120</v>
      </c>
      <c r="C6" s="76">
        <v>128.30000000000001</v>
      </c>
      <c r="D6" s="64">
        <v>33</v>
      </c>
      <c r="E6" s="64">
        <v>31</v>
      </c>
      <c r="F6" s="64">
        <v>30.2</v>
      </c>
      <c r="G6" s="65">
        <v>25.9</v>
      </c>
      <c r="H6" s="64">
        <v>33.5</v>
      </c>
      <c r="I6" s="181">
        <v>32.1</v>
      </c>
      <c r="J6" s="181">
        <v>33.9</v>
      </c>
      <c r="K6" s="180">
        <v>28.8</v>
      </c>
    </row>
    <row r="7" spans="1:11" ht="16.3" customHeight="1" x14ac:dyDescent="0.2">
      <c r="A7" s="141" t="s">
        <v>938</v>
      </c>
      <c r="B7" s="60">
        <v>211.1</v>
      </c>
      <c r="C7" s="61">
        <v>197.9</v>
      </c>
      <c r="D7" s="59">
        <v>46.3</v>
      </c>
      <c r="E7" s="59">
        <v>58.8</v>
      </c>
      <c r="F7" s="59">
        <v>51</v>
      </c>
      <c r="G7" s="60">
        <v>55.1</v>
      </c>
      <c r="H7" s="59">
        <v>45.7</v>
      </c>
      <c r="I7" s="59">
        <v>55.4</v>
      </c>
      <c r="J7" s="59">
        <v>48.2</v>
      </c>
      <c r="K7" s="60">
        <v>48.6</v>
      </c>
    </row>
    <row r="8" spans="1:11" ht="16.3" customHeight="1" x14ac:dyDescent="0.2">
      <c r="A8" s="143" t="s">
        <v>940</v>
      </c>
      <c r="B8" s="60">
        <v>751.2</v>
      </c>
      <c r="C8" s="61">
        <v>779.1</v>
      </c>
      <c r="D8" s="59">
        <v>180.2</v>
      </c>
      <c r="E8" s="59">
        <v>186.7</v>
      </c>
      <c r="F8" s="59">
        <v>188.8</v>
      </c>
      <c r="G8" s="60">
        <v>195.5</v>
      </c>
      <c r="H8" s="59">
        <v>187</v>
      </c>
      <c r="I8" s="59">
        <v>197.8</v>
      </c>
      <c r="J8" s="59">
        <v>192.4</v>
      </c>
      <c r="K8" s="60">
        <v>201.8</v>
      </c>
    </row>
    <row r="9" spans="1:11" ht="16.3" customHeight="1" x14ac:dyDescent="0.2">
      <c r="A9" s="143" t="s">
        <v>941</v>
      </c>
      <c r="B9" s="60">
        <v>540.1</v>
      </c>
      <c r="C9" s="61">
        <v>581.1</v>
      </c>
      <c r="D9" s="59">
        <v>133.9</v>
      </c>
      <c r="E9" s="59">
        <v>127.9</v>
      </c>
      <c r="F9" s="59">
        <v>137.9</v>
      </c>
      <c r="G9" s="60">
        <v>140.5</v>
      </c>
      <c r="H9" s="59">
        <v>141.30000000000001</v>
      </c>
      <c r="I9" s="59">
        <v>142.4</v>
      </c>
      <c r="J9" s="59">
        <v>144.19999999999999</v>
      </c>
      <c r="K9" s="60">
        <v>153.19999999999999</v>
      </c>
    </row>
    <row r="10" spans="1:11" ht="16.3" customHeight="1" x14ac:dyDescent="0.2">
      <c r="A10" s="141" t="s">
        <v>939</v>
      </c>
      <c r="B10" s="60">
        <v>42.9</v>
      </c>
      <c r="C10" s="61">
        <v>59.4</v>
      </c>
      <c r="D10" s="59">
        <v>9.1</v>
      </c>
      <c r="E10" s="59">
        <v>8.6</v>
      </c>
      <c r="F10" s="59">
        <v>13.2</v>
      </c>
      <c r="G10" s="60">
        <v>12</v>
      </c>
      <c r="H10" s="59">
        <v>14.5</v>
      </c>
      <c r="I10" s="59">
        <v>12.4</v>
      </c>
      <c r="J10" s="59">
        <v>17.399999999999999</v>
      </c>
      <c r="K10" s="60">
        <v>15.1</v>
      </c>
    </row>
    <row r="11" spans="1:11" ht="16.3" customHeight="1" x14ac:dyDescent="0.2">
      <c r="A11" s="143" t="s">
        <v>912</v>
      </c>
      <c r="B11" s="60">
        <v>-9.3000000000000007</v>
      </c>
      <c r="C11" s="61">
        <v>-9.4</v>
      </c>
      <c r="D11" s="59">
        <v>-2.2000000000000002</v>
      </c>
      <c r="E11" s="59">
        <v>-2.5</v>
      </c>
      <c r="F11" s="59">
        <v>-2.2000000000000002</v>
      </c>
      <c r="G11" s="60">
        <v>-2.4</v>
      </c>
      <c r="H11" s="59">
        <v>-2.2000000000000002</v>
      </c>
      <c r="I11" s="59">
        <v>-2.4</v>
      </c>
      <c r="J11" s="59">
        <v>-2.2999999999999998</v>
      </c>
      <c r="K11" s="60">
        <v>-2.4</v>
      </c>
    </row>
    <row r="12" spans="1:11" ht="16.3" customHeight="1" x14ac:dyDescent="0.2">
      <c r="A12" s="143" t="s">
        <v>913</v>
      </c>
      <c r="B12" s="60">
        <v>9.1</v>
      </c>
      <c r="C12" s="61">
        <v>8.9</v>
      </c>
      <c r="D12" s="59">
        <v>1.9</v>
      </c>
      <c r="E12" s="59">
        <v>2.1</v>
      </c>
      <c r="F12" s="59">
        <v>2.5</v>
      </c>
      <c r="G12" s="60">
        <v>2.6</v>
      </c>
      <c r="H12" s="59">
        <v>2.2000000000000002</v>
      </c>
      <c r="I12" s="59">
        <v>2.2999999999999998</v>
      </c>
      <c r="J12" s="59">
        <v>2.4</v>
      </c>
      <c r="K12" s="60">
        <v>2.1</v>
      </c>
    </row>
    <row r="13" spans="1:11" ht="16.3" customHeight="1" x14ac:dyDescent="0.2">
      <c r="A13" s="143" t="s">
        <v>905</v>
      </c>
      <c r="B13" s="60">
        <v>0</v>
      </c>
      <c r="C13" s="61">
        <v>11</v>
      </c>
      <c r="D13" s="59">
        <v>0.1</v>
      </c>
      <c r="E13" s="59">
        <v>0</v>
      </c>
      <c r="F13" s="59">
        <v>0.4</v>
      </c>
      <c r="G13" s="60">
        <v>-0.5</v>
      </c>
      <c r="H13" s="59">
        <v>3.5</v>
      </c>
      <c r="I13" s="59">
        <v>1.2</v>
      </c>
      <c r="J13" s="59">
        <v>4</v>
      </c>
      <c r="K13" s="60">
        <v>2.2000000000000002</v>
      </c>
    </row>
    <row r="14" spans="1:11" ht="16.3" customHeight="1" x14ac:dyDescent="0.2">
      <c r="A14" s="143" t="s">
        <v>914</v>
      </c>
      <c r="B14" s="60">
        <v>-6.9</v>
      </c>
      <c r="C14" s="61">
        <v>-9.9</v>
      </c>
      <c r="D14" s="59">
        <v>-1.3</v>
      </c>
      <c r="E14" s="59">
        <v>-1.8</v>
      </c>
      <c r="F14" s="59">
        <v>-0.7</v>
      </c>
      <c r="G14" s="60">
        <v>-3</v>
      </c>
      <c r="H14" s="59">
        <v>-1.1000000000000001</v>
      </c>
      <c r="I14" s="59">
        <v>-3</v>
      </c>
      <c r="J14" s="59">
        <v>-2.4</v>
      </c>
      <c r="K14" s="60">
        <v>-3.4</v>
      </c>
    </row>
    <row r="15" spans="1:11" ht="16.3" customHeight="1" x14ac:dyDescent="0.2">
      <c r="A15" s="143" t="s">
        <v>942</v>
      </c>
      <c r="B15" s="60">
        <v>1.9</v>
      </c>
      <c r="C15" s="61">
        <v>2</v>
      </c>
      <c r="D15" s="59">
        <v>0.5</v>
      </c>
      <c r="E15" s="59">
        <v>0.1</v>
      </c>
      <c r="F15" s="59">
        <v>0.5</v>
      </c>
      <c r="G15" s="60">
        <v>0.7</v>
      </c>
      <c r="H15" s="59">
        <v>0.6</v>
      </c>
      <c r="I15" s="59">
        <v>0.1</v>
      </c>
      <c r="J15" s="59">
        <v>0.6</v>
      </c>
      <c r="K15" s="60">
        <v>0.7</v>
      </c>
    </row>
    <row r="16" spans="1:11" ht="16.3" customHeight="1" x14ac:dyDescent="0.2">
      <c r="A16" s="143" t="s">
        <v>943</v>
      </c>
      <c r="B16" s="60">
        <v>0.1</v>
      </c>
      <c r="C16" s="61">
        <v>0.1</v>
      </c>
      <c r="D16" s="59">
        <v>0</v>
      </c>
      <c r="E16" s="59">
        <v>0.1</v>
      </c>
      <c r="F16" s="59">
        <v>0</v>
      </c>
      <c r="G16" s="60">
        <v>0</v>
      </c>
      <c r="H16" s="59">
        <v>0</v>
      </c>
      <c r="I16" s="59">
        <v>0.1</v>
      </c>
      <c r="J16" s="59">
        <v>0</v>
      </c>
      <c r="K16" s="60">
        <v>0</v>
      </c>
    </row>
    <row r="17" spans="1:11" ht="16.3" customHeight="1" x14ac:dyDescent="0.2">
      <c r="A17" s="143" t="s">
        <v>868</v>
      </c>
      <c r="B17" s="60">
        <v>1.1000000000000001</v>
      </c>
      <c r="C17" s="61">
        <v>1.1000000000000001</v>
      </c>
      <c r="D17" s="59">
        <v>0.2</v>
      </c>
      <c r="E17" s="59">
        <v>0.3</v>
      </c>
      <c r="F17" s="59">
        <v>0.3</v>
      </c>
      <c r="G17" s="60">
        <v>0.3</v>
      </c>
      <c r="H17" s="59">
        <v>0.2</v>
      </c>
      <c r="I17" s="59">
        <v>0.3</v>
      </c>
      <c r="J17" s="59">
        <v>0.3</v>
      </c>
      <c r="K17" s="60">
        <v>0.3</v>
      </c>
    </row>
    <row r="18" spans="1:11" ht="16.3" customHeight="1" x14ac:dyDescent="0.2">
      <c r="A18" s="143" t="s">
        <v>915</v>
      </c>
      <c r="B18" s="60">
        <v>44.7</v>
      </c>
      <c r="C18" s="61">
        <v>48.4</v>
      </c>
      <c r="D18" s="59">
        <v>11</v>
      </c>
      <c r="E18" s="59">
        <v>10.9</v>
      </c>
      <c r="F18" s="59">
        <v>11.3</v>
      </c>
      <c r="G18" s="60">
        <v>11.4</v>
      </c>
      <c r="H18" s="59">
        <v>11.3</v>
      </c>
      <c r="I18" s="59">
        <v>11.9</v>
      </c>
      <c r="J18" s="59">
        <v>12.2</v>
      </c>
      <c r="K18" s="60">
        <v>13</v>
      </c>
    </row>
    <row r="19" spans="1:11" ht="16.3" customHeight="1" x14ac:dyDescent="0.2">
      <c r="A19" s="143" t="s">
        <v>968</v>
      </c>
      <c r="B19" s="60">
        <v>-2.2999999999999998</v>
      </c>
      <c r="C19" s="61">
        <v>-2.4</v>
      </c>
      <c r="D19" s="59">
        <v>-0.1</v>
      </c>
      <c r="E19" s="59">
        <v>-0.9</v>
      </c>
      <c r="F19" s="59">
        <v>-0.9</v>
      </c>
      <c r="G19" s="60">
        <v>-0.5</v>
      </c>
      <c r="H19" s="59">
        <v>-0.1</v>
      </c>
      <c r="I19" s="59">
        <v>-0.9</v>
      </c>
      <c r="J19" s="59">
        <v>-0.9</v>
      </c>
      <c r="K19" s="60">
        <v>-0.5</v>
      </c>
    </row>
    <row r="20" spans="1:11" ht="16.3" customHeight="1" x14ac:dyDescent="0.2">
      <c r="A20" s="143" t="s">
        <v>969</v>
      </c>
      <c r="B20" s="60">
        <v>1</v>
      </c>
      <c r="C20" s="61">
        <v>2.2000000000000002</v>
      </c>
      <c r="D20" s="59">
        <v>0</v>
      </c>
      <c r="E20" s="59">
        <v>0.2</v>
      </c>
      <c r="F20" s="59">
        <v>0.3</v>
      </c>
      <c r="G20" s="60">
        <v>0.5</v>
      </c>
      <c r="H20" s="59">
        <v>0.5</v>
      </c>
      <c r="I20" s="59">
        <v>0.4</v>
      </c>
      <c r="J20" s="59">
        <v>0.6</v>
      </c>
      <c r="K20" s="60">
        <v>0.6</v>
      </c>
    </row>
    <row r="21" spans="1:11" ht="16.3" customHeight="1" x14ac:dyDescent="0.2">
      <c r="A21" s="143" t="s">
        <v>944</v>
      </c>
      <c r="B21" s="60">
        <v>2.7</v>
      </c>
      <c r="C21" s="61">
        <v>3</v>
      </c>
      <c r="D21" s="59">
        <v>0.7</v>
      </c>
      <c r="E21" s="59">
        <v>0.6</v>
      </c>
      <c r="F21" s="59">
        <v>0.7</v>
      </c>
      <c r="G21" s="60">
        <v>0.7</v>
      </c>
      <c r="H21" s="59">
        <v>0.7</v>
      </c>
      <c r="I21" s="59">
        <v>0.7</v>
      </c>
      <c r="J21" s="59">
        <v>0.8</v>
      </c>
      <c r="K21" s="60">
        <v>0.8</v>
      </c>
    </row>
    <row r="22" spans="1:11" ht="16.3" customHeight="1" x14ac:dyDescent="0.2">
      <c r="A22" s="143" t="s">
        <v>945</v>
      </c>
      <c r="B22" s="60">
        <v>0.7</v>
      </c>
      <c r="C22" s="61">
        <v>4.4000000000000004</v>
      </c>
      <c r="D22" s="59">
        <v>-1.8</v>
      </c>
      <c r="E22" s="59">
        <v>-0.5</v>
      </c>
      <c r="F22" s="59">
        <v>1</v>
      </c>
      <c r="G22" s="60">
        <v>2</v>
      </c>
      <c r="H22" s="59">
        <v>-1.1000000000000001</v>
      </c>
      <c r="I22" s="59">
        <v>1.7</v>
      </c>
      <c r="J22" s="59">
        <v>2.2000000000000002</v>
      </c>
      <c r="K22" s="60">
        <v>1.6</v>
      </c>
    </row>
    <row r="23" spans="1:11" ht="16.3" customHeight="1" x14ac:dyDescent="0.2">
      <c r="A23" s="141" t="s">
        <v>908</v>
      </c>
      <c r="B23" s="60">
        <v>-124.8</v>
      </c>
      <c r="C23" s="61">
        <v>-118.9</v>
      </c>
      <c r="D23" s="59">
        <v>-20.100000000000001</v>
      </c>
      <c r="E23" s="59">
        <v>-33.6</v>
      </c>
      <c r="F23" s="59">
        <v>-31.9</v>
      </c>
      <c r="G23" s="60">
        <v>-39.200000000000003</v>
      </c>
      <c r="H23" s="59">
        <v>-24.1</v>
      </c>
      <c r="I23" s="59">
        <v>-34</v>
      </c>
      <c r="J23" s="59">
        <v>-28.4</v>
      </c>
      <c r="K23" s="60">
        <v>-32.5</v>
      </c>
    </row>
    <row r="24" spans="1:11" ht="16.3" customHeight="1" x14ac:dyDescent="0.2">
      <c r="A24" s="141" t="s">
        <v>909</v>
      </c>
      <c r="B24" s="60">
        <v>-9.1</v>
      </c>
      <c r="C24" s="61">
        <v>-10.1</v>
      </c>
      <c r="D24" s="59">
        <v>-2.4</v>
      </c>
      <c r="E24" s="59">
        <v>-2.8</v>
      </c>
      <c r="F24" s="59">
        <v>-2.1</v>
      </c>
      <c r="G24" s="60">
        <v>-1.9</v>
      </c>
      <c r="H24" s="59">
        <v>-2.7</v>
      </c>
      <c r="I24" s="59">
        <v>-1.7</v>
      </c>
      <c r="J24" s="59">
        <v>-3.3</v>
      </c>
      <c r="K24" s="60">
        <v>-2.5</v>
      </c>
    </row>
    <row r="25" spans="1:11" ht="16.3" customHeight="1" x14ac:dyDescent="0.2">
      <c r="A25" s="74" t="s">
        <v>735</v>
      </c>
      <c r="B25" s="148">
        <v>17.7</v>
      </c>
      <c r="C25" s="148">
        <v>17.5</v>
      </c>
      <c r="D25" s="72">
        <v>19.8</v>
      </c>
      <c r="E25" s="72">
        <v>18.399999999999999</v>
      </c>
      <c r="F25" s="72">
        <v>18</v>
      </c>
      <c r="G25" s="79">
        <v>14.7</v>
      </c>
      <c r="H25" s="72">
        <v>18.899999999999999</v>
      </c>
      <c r="I25" s="72">
        <v>17.5</v>
      </c>
      <c r="J25" s="72">
        <v>18.600000000000001</v>
      </c>
      <c r="K25" s="79">
        <v>15.3</v>
      </c>
    </row>
    <row r="26" spans="1:11" ht="16.3" customHeight="1" x14ac:dyDescent="0.2">
      <c r="A26" s="54" t="s">
        <v>719</v>
      </c>
      <c r="B26" s="54"/>
      <c r="C26" s="54"/>
      <c r="D26" s="54"/>
      <c r="E26" s="54"/>
      <c r="F26" s="54"/>
      <c r="G26" s="54"/>
      <c r="H26" s="54"/>
      <c r="I26" s="54"/>
      <c r="J26" s="54"/>
      <c r="K26" s="54"/>
    </row>
    <row r="27" spans="1:11" ht="16.3" customHeight="1" x14ac:dyDescent="0.2">
      <c r="B27" s="192"/>
      <c r="C27" s="192"/>
      <c r="D27" s="192"/>
      <c r="E27" s="192"/>
      <c r="F27" s="192"/>
      <c r="G27" s="192"/>
      <c r="H27" s="192"/>
      <c r="I27" s="192"/>
      <c r="J27" s="192"/>
      <c r="K27" s="192"/>
    </row>
    <row r="28" spans="1:11" ht="16.3" customHeight="1" x14ac:dyDescent="0.2">
      <c r="B28" s="192"/>
      <c r="C28" s="192"/>
      <c r="D28" s="192"/>
      <c r="E28" s="192"/>
      <c r="F28" s="192"/>
      <c r="G28" s="192"/>
      <c r="H28" s="192"/>
      <c r="I28" s="192"/>
      <c r="J28" s="192"/>
      <c r="K28" s="192"/>
    </row>
    <row r="29" spans="1:11" ht="16.3" customHeight="1" x14ac:dyDescent="0.2">
      <c r="B29" s="192"/>
      <c r="C29" s="192"/>
      <c r="D29" s="192"/>
      <c r="E29" s="192"/>
      <c r="F29" s="192"/>
      <c r="G29" s="192"/>
      <c r="H29" s="192"/>
      <c r="I29" s="192"/>
      <c r="J29" s="192"/>
      <c r="K29" s="192"/>
    </row>
    <row r="30" spans="1:11" ht="16.3" customHeight="1" x14ac:dyDescent="0.2">
      <c r="B30" s="192"/>
      <c r="C30" s="192"/>
      <c r="D30" s="192"/>
      <c r="E30" s="192"/>
      <c r="F30" s="192"/>
      <c r="G30" s="192"/>
      <c r="H30" s="192"/>
      <c r="I30" s="192"/>
      <c r="J30" s="192"/>
      <c r="K30" s="192"/>
    </row>
    <row r="31" spans="1:11" ht="16.3" customHeight="1" x14ac:dyDescent="0.2">
      <c r="B31" s="192"/>
      <c r="C31" s="192"/>
      <c r="D31" s="192"/>
      <c r="E31" s="192"/>
      <c r="F31" s="192"/>
      <c r="G31" s="192"/>
      <c r="H31" s="192"/>
      <c r="I31" s="192"/>
      <c r="J31" s="192"/>
      <c r="K31" s="192"/>
    </row>
    <row r="32" spans="1:11" ht="16.3" customHeight="1" x14ac:dyDescent="0.2">
      <c r="B32" s="192"/>
      <c r="C32" s="192"/>
      <c r="D32" s="192"/>
      <c r="E32" s="192"/>
      <c r="F32" s="192"/>
      <c r="G32" s="192"/>
      <c r="H32" s="192"/>
      <c r="I32" s="192"/>
      <c r="J32" s="192"/>
      <c r="K32" s="192"/>
    </row>
    <row r="33" spans="2:11" ht="16.3" customHeight="1" x14ac:dyDescent="0.2">
      <c r="B33" s="192"/>
      <c r="C33" s="192"/>
      <c r="D33" s="192"/>
      <c r="E33" s="192"/>
      <c r="F33" s="192"/>
      <c r="G33" s="192"/>
      <c r="H33" s="192"/>
      <c r="I33" s="192"/>
      <c r="J33" s="192"/>
      <c r="K33" s="192"/>
    </row>
    <row r="34" spans="2:11" ht="16.3" customHeight="1" x14ac:dyDescent="0.2">
      <c r="B34" s="192"/>
      <c r="C34" s="192"/>
      <c r="D34" s="192"/>
      <c r="E34" s="192"/>
      <c r="F34" s="192"/>
      <c r="G34" s="192"/>
      <c r="H34" s="192"/>
      <c r="I34" s="192"/>
      <c r="J34" s="192"/>
      <c r="K34" s="192"/>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6"/>
  <sheetViews>
    <sheetView zoomScaleNormal="100" workbookViewId="0">
      <pane xSplit="1" ySplit="5" topLeftCell="B6" activePane="bottomRight" state="frozen"/>
      <selection pane="topRight" activeCell="B1" sqref="B1"/>
      <selection pane="bottomLeft" activeCell="A5" sqref="A5"/>
      <selection pane="bottomRight" activeCell="E19" sqref="E19"/>
    </sheetView>
  </sheetViews>
  <sheetFormatPr defaultColWidth="8.88671875" defaultRowHeight="16.3" customHeight="1" x14ac:dyDescent="0.2"/>
  <cols>
    <col min="1" max="1" width="40.109375" style="186" customWidth="1"/>
    <col min="2" max="11" width="9.33203125" style="186" customWidth="1"/>
    <col min="12" max="16384" width="8.88671875" style="186"/>
  </cols>
  <sheetData>
    <row r="1" spans="1:11" ht="16.3" customHeight="1" x14ac:dyDescent="0.2">
      <c r="A1" s="10" t="s">
        <v>974</v>
      </c>
    </row>
    <row r="2" spans="1:11" ht="16.3" customHeight="1" x14ac:dyDescent="0.2">
      <c r="A2" s="23"/>
    </row>
    <row r="3" spans="1:11" ht="16.3" customHeight="1" x14ac:dyDescent="0.25">
      <c r="A3" s="50"/>
      <c r="B3" s="198">
        <v>2023</v>
      </c>
      <c r="C3" s="198">
        <v>2024</v>
      </c>
      <c r="D3" s="200">
        <v>2023</v>
      </c>
      <c r="E3" s="201"/>
      <c r="F3" s="201"/>
      <c r="G3" s="202"/>
      <c r="H3" s="200">
        <v>2024</v>
      </c>
      <c r="I3" s="201"/>
      <c r="J3" s="201"/>
      <c r="K3" s="202"/>
    </row>
    <row r="4" spans="1:11" ht="16.3" customHeight="1" x14ac:dyDescent="0.2">
      <c r="A4" s="39"/>
      <c r="B4" s="199"/>
      <c r="C4" s="199"/>
      <c r="D4" s="40" t="s">
        <v>716</v>
      </c>
      <c r="E4" s="40" t="s">
        <v>793</v>
      </c>
      <c r="F4" s="185" t="s">
        <v>794</v>
      </c>
      <c r="G4" s="185" t="s">
        <v>796</v>
      </c>
      <c r="H4" s="40" t="s">
        <v>716</v>
      </c>
      <c r="I4" s="40" t="s">
        <v>793</v>
      </c>
      <c r="J4" s="185" t="s">
        <v>794</v>
      </c>
      <c r="K4" s="185" t="s">
        <v>796</v>
      </c>
    </row>
    <row r="5" spans="1:11" ht="16.3" customHeight="1" x14ac:dyDescent="0.2">
      <c r="A5" s="80"/>
      <c r="B5" s="200" t="s">
        <v>5</v>
      </c>
      <c r="C5" s="201"/>
      <c r="D5" s="201"/>
      <c r="E5" s="201"/>
      <c r="F5" s="201"/>
      <c r="G5" s="201"/>
      <c r="H5" s="201"/>
      <c r="I5" s="201"/>
      <c r="J5" s="201"/>
      <c r="K5" s="202"/>
    </row>
    <row r="6" spans="1:11" ht="16.3" customHeight="1" x14ac:dyDescent="0.2">
      <c r="A6" s="69" t="s">
        <v>737</v>
      </c>
      <c r="B6" s="76">
        <v>39.4</v>
      </c>
      <c r="C6" s="76">
        <v>88.1</v>
      </c>
      <c r="D6" s="64">
        <v>2.9</v>
      </c>
      <c r="E6" s="64">
        <v>7.4</v>
      </c>
      <c r="F6" s="64">
        <v>17.3</v>
      </c>
      <c r="G6" s="65">
        <v>11.8</v>
      </c>
      <c r="H6" s="64">
        <v>6.6</v>
      </c>
      <c r="I6" s="181">
        <v>25.3</v>
      </c>
      <c r="J6" s="181">
        <v>17.100000000000001</v>
      </c>
      <c r="K6" s="180">
        <v>39.1</v>
      </c>
    </row>
    <row r="7" spans="1:11" ht="16.3" customHeight="1" x14ac:dyDescent="0.2">
      <c r="A7" s="138" t="s">
        <v>916</v>
      </c>
      <c r="B7" s="61">
        <v>-125.6</v>
      </c>
      <c r="C7" s="61">
        <v>-129.19999999999999</v>
      </c>
      <c r="D7" s="59">
        <v>-30</v>
      </c>
      <c r="E7" s="59">
        <v>-35.200000000000003</v>
      </c>
      <c r="F7" s="59">
        <v>-23</v>
      </c>
      <c r="G7" s="60">
        <v>-37.4</v>
      </c>
      <c r="H7" s="59">
        <v>-33.1</v>
      </c>
      <c r="I7" s="59">
        <v>-27.1</v>
      </c>
      <c r="J7" s="59">
        <v>-30.1</v>
      </c>
      <c r="K7" s="60">
        <v>-38.9</v>
      </c>
    </row>
    <row r="8" spans="1:11" ht="16.3" customHeight="1" x14ac:dyDescent="0.2">
      <c r="A8" s="138" t="s">
        <v>917</v>
      </c>
      <c r="B8" s="61">
        <v>131.5</v>
      </c>
      <c r="C8" s="61">
        <v>105.1</v>
      </c>
      <c r="D8" s="59">
        <v>34.5</v>
      </c>
      <c r="E8" s="59">
        <v>39.299999999999997</v>
      </c>
      <c r="F8" s="59">
        <v>37.6</v>
      </c>
      <c r="G8" s="60">
        <v>20.2</v>
      </c>
      <c r="H8" s="59">
        <v>33.9</v>
      </c>
      <c r="I8" s="59">
        <v>37.5</v>
      </c>
      <c r="J8" s="59">
        <v>20.3</v>
      </c>
      <c r="K8" s="60">
        <v>13.4</v>
      </c>
    </row>
    <row r="9" spans="1:11" ht="16.3" customHeight="1" x14ac:dyDescent="0.2">
      <c r="A9" s="138" t="s">
        <v>918</v>
      </c>
      <c r="B9" s="61">
        <v>-1.9</v>
      </c>
      <c r="C9" s="61">
        <v>2.4</v>
      </c>
      <c r="D9" s="59">
        <v>0.1</v>
      </c>
      <c r="E9" s="59">
        <v>-0.3</v>
      </c>
      <c r="F9" s="59">
        <v>0.3</v>
      </c>
      <c r="G9" s="60">
        <v>-1.9</v>
      </c>
      <c r="H9" s="59">
        <v>3.1</v>
      </c>
      <c r="I9" s="59">
        <v>0.6</v>
      </c>
      <c r="J9" s="59">
        <v>-3</v>
      </c>
      <c r="K9" s="60">
        <v>1.7</v>
      </c>
    </row>
    <row r="10" spans="1:11" ht="16.3" customHeight="1" x14ac:dyDescent="0.2">
      <c r="A10" s="138" t="s">
        <v>919</v>
      </c>
      <c r="B10" s="61">
        <v>35.4</v>
      </c>
      <c r="C10" s="61">
        <v>109.8</v>
      </c>
      <c r="D10" s="59">
        <v>-1.6</v>
      </c>
      <c r="E10" s="59">
        <v>3.7</v>
      </c>
      <c r="F10" s="59">
        <v>2.4</v>
      </c>
      <c r="G10" s="60">
        <v>30.9</v>
      </c>
      <c r="H10" s="59">
        <v>2.6</v>
      </c>
      <c r="I10" s="59">
        <v>14.4</v>
      </c>
      <c r="J10" s="59">
        <v>29.9</v>
      </c>
      <c r="K10" s="60">
        <v>62.9</v>
      </c>
    </row>
    <row r="11" spans="1:11" ht="16.3" customHeight="1" x14ac:dyDescent="0.2">
      <c r="A11" s="69" t="s">
        <v>946</v>
      </c>
      <c r="B11" s="76">
        <v>1.2</v>
      </c>
      <c r="C11" s="76">
        <v>-0.5</v>
      </c>
      <c r="D11" s="64">
        <v>1.2</v>
      </c>
      <c r="E11" s="64">
        <v>1.5</v>
      </c>
      <c r="F11" s="64">
        <v>-0.6</v>
      </c>
      <c r="G11" s="65">
        <v>-0.9</v>
      </c>
      <c r="H11" s="64">
        <v>0.3</v>
      </c>
      <c r="I11" s="64">
        <v>-0.4</v>
      </c>
      <c r="J11" s="64">
        <v>0.6</v>
      </c>
      <c r="K11" s="65">
        <v>-1</v>
      </c>
    </row>
    <row r="12" spans="1:11" ht="16.3" customHeight="1" x14ac:dyDescent="0.2">
      <c r="A12" s="69" t="s">
        <v>738</v>
      </c>
      <c r="B12" s="76">
        <v>81.8</v>
      </c>
      <c r="C12" s="76">
        <v>39.700000000000003</v>
      </c>
      <c r="D12" s="64">
        <v>31.3</v>
      </c>
      <c r="E12" s="64">
        <v>25.1</v>
      </c>
      <c r="F12" s="64">
        <v>12.2</v>
      </c>
      <c r="G12" s="65">
        <v>13.2</v>
      </c>
      <c r="H12" s="64">
        <v>27.3</v>
      </c>
      <c r="I12" s="64">
        <v>6.3</v>
      </c>
      <c r="J12" s="64">
        <v>17.3</v>
      </c>
      <c r="K12" s="65">
        <v>-11.2</v>
      </c>
    </row>
    <row r="13" spans="1:11" ht="16.3" customHeight="1" x14ac:dyDescent="0.2">
      <c r="A13" s="69"/>
      <c r="B13" s="76"/>
      <c r="C13" s="76"/>
      <c r="D13" s="64"/>
      <c r="E13" s="64"/>
      <c r="F13" s="64"/>
      <c r="G13" s="65"/>
      <c r="H13" s="64"/>
      <c r="I13" s="64"/>
      <c r="J13" s="64"/>
      <c r="K13" s="65"/>
    </row>
    <row r="14" spans="1:11" ht="16.3" customHeight="1" x14ac:dyDescent="0.2">
      <c r="A14" s="77" t="s">
        <v>788</v>
      </c>
      <c r="B14" s="78">
        <v>463</v>
      </c>
      <c r="C14" s="78">
        <v>506.7</v>
      </c>
      <c r="D14" s="72">
        <v>416</v>
      </c>
      <c r="E14" s="72">
        <v>448.2</v>
      </c>
      <c r="F14" s="72">
        <v>460.5</v>
      </c>
      <c r="G14" s="79">
        <v>463</v>
      </c>
      <c r="H14" s="72">
        <v>497.6</v>
      </c>
      <c r="I14" s="72">
        <v>503.7</v>
      </c>
      <c r="J14" s="72">
        <v>499.7</v>
      </c>
      <c r="K14" s="79">
        <v>506.7</v>
      </c>
    </row>
    <row r="15" spans="1:11" ht="16.3" customHeight="1" x14ac:dyDescent="0.2">
      <c r="A15" s="54" t="s">
        <v>733</v>
      </c>
      <c r="B15" s="9"/>
      <c r="C15" s="9"/>
      <c r="D15" s="9"/>
      <c r="E15" s="9"/>
      <c r="F15" s="9"/>
      <c r="G15" s="9"/>
      <c r="H15" s="9"/>
      <c r="I15" s="9"/>
      <c r="J15" s="9"/>
      <c r="K15" s="9"/>
    </row>
    <row r="16" spans="1:11" ht="16.3" customHeight="1" x14ac:dyDescent="0.2">
      <c r="A16" s="9"/>
      <c r="I16" s="187"/>
      <c r="J16" s="187"/>
      <c r="K16" s="187"/>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6"/>
  <sheetViews>
    <sheetView zoomScaleNormal="100" workbookViewId="0">
      <pane xSplit="1" ySplit="5" topLeftCell="B6" activePane="bottomRight" state="frozen"/>
      <selection pane="topRight" activeCell="B1" sqref="B1"/>
      <selection pane="bottomLeft" activeCell="A5" sqref="A5"/>
      <selection pane="bottomRight" activeCell="H19" sqref="H19"/>
    </sheetView>
  </sheetViews>
  <sheetFormatPr defaultColWidth="8.88671875" defaultRowHeight="16.3" customHeight="1" x14ac:dyDescent="0.2"/>
  <cols>
    <col min="1" max="1" width="26.6640625" style="186" customWidth="1"/>
    <col min="2" max="12" width="9.33203125" style="186" customWidth="1"/>
    <col min="13" max="16384" width="8.88671875" style="186"/>
  </cols>
  <sheetData>
    <row r="1" spans="1:12" ht="16.3" customHeight="1" x14ac:dyDescent="0.2">
      <c r="A1" s="10" t="s">
        <v>959</v>
      </c>
    </row>
    <row r="2" spans="1:12" ht="16.3" customHeight="1" x14ac:dyDescent="0.2">
      <c r="A2" s="18"/>
    </row>
    <row r="3" spans="1:12" ht="16.3" customHeight="1" x14ac:dyDescent="0.25">
      <c r="A3" s="50"/>
      <c r="B3" s="198">
        <v>2023</v>
      </c>
      <c r="C3" s="198">
        <v>2024</v>
      </c>
      <c r="D3" s="200">
        <v>2023</v>
      </c>
      <c r="E3" s="201"/>
      <c r="F3" s="201"/>
      <c r="G3" s="202"/>
      <c r="H3" s="200">
        <v>2024</v>
      </c>
      <c r="I3" s="201"/>
      <c r="J3" s="201"/>
      <c r="K3" s="202"/>
      <c r="L3" s="40">
        <v>2025</v>
      </c>
    </row>
    <row r="4" spans="1:12" ht="16.3" customHeight="1" x14ac:dyDescent="0.2">
      <c r="A4" s="39"/>
      <c r="B4" s="199"/>
      <c r="C4" s="199"/>
      <c r="D4" s="40" t="s">
        <v>716</v>
      </c>
      <c r="E4" s="40" t="s">
        <v>793</v>
      </c>
      <c r="F4" s="185" t="s">
        <v>794</v>
      </c>
      <c r="G4" s="185" t="s">
        <v>796</v>
      </c>
      <c r="H4" s="40" t="s">
        <v>716</v>
      </c>
      <c r="I4" s="40" t="s">
        <v>793</v>
      </c>
      <c r="J4" s="185" t="s">
        <v>794</v>
      </c>
      <c r="K4" s="185" t="s">
        <v>796</v>
      </c>
      <c r="L4" s="40" t="s">
        <v>716</v>
      </c>
    </row>
    <row r="5" spans="1:12" ht="16.3" customHeight="1" x14ac:dyDescent="0.2">
      <c r="A5" s="85"/>
      <c r="B5" s="210" t="s">
        <v>740</v>
      </c>
      <c r="C5" s="211"/>
      <c r="D5" s="211"/>
      <c r="E5" s="211"/>
      <c r="F5" s="211"/>
      <c r="G5" s="211"/>
      <c r="H5" s="211"/>
      <c r="I5" s="211"/>
      <c r="J5" s="211"/>
      <c r="K5" s="211"/>
      <c r="L5" s="212"/>
    </row>
    <row r="6" spans="1:12" ht="16.3" customHeight="1" x14ac:dyDescent="0.2">
      <c r="A6" s="28" t="s">
        <v>4</v>
      </c>
      <c r="B6" s="82">
        <v>1.3186</v>
      </c>
      <c r="C6" s="82">
        <v>1.3603000000000001</v>
      </c>
      <c r="D6" s="116">
        <v>1.327</v>
      </c>
      <c r="E6" s="116">
        <v>1.3556999999999999</v>
      </c>
      <c r="F6" s="116">
        <v>1.3648</v>
      </c>
      <c r="G6" s="81">
        <v>1.3186</v>
      </c>
      <c r="H6" s="116">
        <v>1.3475999999999999</v>
      </c>
      <c r="I6" s="116">
        <v>1.3585</v>
      </c>
      <c r="J6" s="116">
        <v>1.2806</v>
      </c>
      <c r="K6" s="182">
        <v>1.3603000000000001</v>
      </c>
      <c r="L6" s="175">
        <v>1.341</v>
      </c>
    </row>
    <row r="7" spans="1:12" ht="16.3" customHeight="1" x14ac:dyDescent="0.2">
      <c r="A7" s="28" t="s">
        <v>741</v>
      </c>
      <c r="B7" s="82">
        <v>1.6795</v>
      </c>
      <c r="C7" s="82">
        <v>1.7074</v>
      </c>
      <c r="D7" s="116">
        <v>1.6452</v>
      </c>
      <c r="E7" s="116">
        <v>1.7107000000000001</v>
      </c>
      <c r="F7" s="116">
        <v>1.6677</v>
      </c>
      <c r="G7" s="81">
        <v>1.6795</v>
      </c>
      <c r="H7" s="116">
        <v>1.7016</v>
      </c>
      <c r="I7" s="116">
        <v>1.7157</v>
      </c>
      <c r="J7" s="116">
        <v>1.7141</v>
      </c>
      <c r="K7" s="81">
        <v>1.7074</v>
      </c>
      <c r="L7" s="82">
        <v>1.7361</v>
      </c>
    </row>
    <row r="8" spans="1:12" ht="16.3" customHeight="1" x14ac:dyDescent="0.2">
      <c r="A8" s="28" t="s">
        <v>742</v>
      </c>
      <c r="B8" s="82">
        <v>1.4590000000000001</v>
      </c>
      <c r="C8" s="82">
        <v>1.4159999999999999</v>
      </c>
      <c r="D8" s="116">
        <v>1.4473</v>
      </c>
      <c r="E8" s="116">
        <v>1.4739</v>
      </c>
      <c r="F8" s="116">
        <v>1.4432</v>
      </c>
      <c r="G8" s="81">
        <v>1.4590000000000001</v>
      </c>
      <c r="H8" s="116">
        <v>1.4582999999999999</v>
      </c>
      <c r="I8" s="116">
        <v>1.4524999999999999</v>
      </c>
      <c r="J8" s="116">
        <v>1.429</v>
      </c>
      <c r="K8" s="81">
        <v>1.4159999999999999</v>
      </c>
      <c r="L8" s="82">
        <v>1.4473</v>
      </c>
    </row>
    <row r="9" spans="1:12" ht="16.3" customHeight="1" x14ac:dyDescent="0.2">
      <c r="A9" s="28" t="s">
        <v>953</v>
      </c>
      <c r="B9" s="84">
        <v>90.16</v>
      </c>
      <c r="C9" s="84">
        <v>84.52</v>
      </c>
      <c r="D9" s="103">
        <v>89.16</v>
      </c>
      <c r="E9" s="103">
        <v>89.83</v>
      </c>
      <c r="F9" s="103">
        <v>88.12</v>
      </c>
      <c r="G9" s="83">
        <v>90.16</v>
      </c>
      <c r="H9" s="103">
        <v>88.02</v>
      </c>
      <c r="I9" s="103">
        <v>90</v>
      </c>
      <c r="J9" s="103">
        <v>88.75</v>
      </c>
      <c r="K9" s="83">
        <v>84.52</v>
      </c>
      <c r="L9" s="84">
        <v>84.26</v>
      </c>
    </row>
    <row r="10" spans="1:12" ht="16.3" customHeight="1" x14ac:dyDescent="0.2">
      <c r="A10" s="28" t="s">
        <v>950</v>
      </c>
      <c r="B10" s="84">
        <v>16.88</v>
      </c>
      <c r="C10" s="84">
        <v>17.52</v>
      </c>
      <c r="D10" s="103">
        <v>16.899999999999999</v>
      </c>
      <c r="E10" s="103">
        <v>17.3</v>
      </c>
      <c r="F10" s="103">
        <v>17.440000000000001</v>
      </c>
      <c r="G10" s="83">
        <v>16.88</v>
      </c>
      <c r="H10" s="103">
        <v>17.22</v>
      </c>
      <c r="I10" s="103">
        <v>17.399999999999999</v>
      </c>
      <c r="J10" s="103">
        <v>16.48</v>
      </c>
      <c r="K10" s="83">
        <v>17.52</v>
      </c>
      <c r="L10" s="84">
        <v>17.239999999999998</v>
      </c>
    </row>
    <row r="11" spans="1:12" ht="16.3" customHeight="1" x14ac:dyDescent="0.2">
      <c r="A11" s="28" t="s">
        <v>948</v>
      </c>
      <c r="B11" s="82">
        <v>0.93189999999999995</v>
      </c>
      <c r="C11" s="82">
        <v>0.86950000000000005</v>
      </c>
      <c r="D11" s="116">
        <v>0.99950000000000006</v>
      </c>
      <c r="E11" s="116">
        <v>0.93640000000000001</v>
      </c>
      <c r="F11" s="116">
        <v>0.91359999999999997</v>
      </c>
      <c r="G11" s="81">
        <v>0.93189999999999995</v>
      </c>
      <c r="H11" s="116">
        <v>0.89019999999999999</v>
      </c>
      <c r="I11" s="116">
        <v>0.84370000000000001</v>
      </c>
      <c r="J11" s="116">
        <v>0.89900000000000002</v>
      </c>
      <c r="K11" s="81">
        <v>0.86950000000000005</v>
      </c>
      <c r="L11" s="82">
        <v>0.88919999999999999</v>
      </c>
    </row>
    <row r="12" spans="1:12" ht="16.3" customHeight="1" x14ac:dyDescent="0.2">
      <c r="A12" s="28" t="s">
        <v>952</v>
      </c>
      <c r="B12" s="82">
        <v>0.1022</v>
      </c>
      <c r="C12" s="82">
        <v>9.2299999999999993E-2</v>
      </c>
      <c r="D12" s="116">
        <v>0.10249999999999999</v>
      </c>
      <c r="E12" s="116">
        <v>0.1027</v>
      </c>
      <c r="F12" s="116">
        <v>0.1012</v>
      </c>
      <c r="G12" s="81">
        <v>0.1022</v>
      </c>
      <c r="H12" s="116">
        <v>0.10009999999999999</v>
      </c>
      <c r="I12" s="116">
        <v>9.8299999999999998E-2</v>
      </c>
      <c r="J12" s="116">
        <v>9.8000000000000004E-2</v>
      </c>
      <c r="K12" s="81">
        <v>9.2299999999999993E-2</v>
      </c>
      <c r="L12" s="82">
        <v>9.1399999999999995E-2</v>
      </c>
    </row>
    <row r="13" spans="1:12" ht="16.3" customHeight="1" x14ac:dyDescent="0.2">
      <c r="A13" s="28" t="s">
        <v>949</v>
      </c>
      <c r="B13" s="84">
        <v>28.72</v>
      </c>
      <c r="C13" s="84">
        <v>30.43</v>
      </c>
      <c r="D13" s="103">
        <v>30.09</v>
      </c>
      <c r="E13" s="103">
        <v>28.97</v>
      </c>
      <c r="F13" s="103">
        <v>29.1</v>
      </c>
      <c r="G13" s="83">
        <v>28.72</v>
      </c>
      <c r="H13" s="103">
        <v>28.47</v>
      </c>
      <c r="I13" s="103">
        <v>28.78</v>
      </c>
      <c r="J13" s="103">
        <v>31.18</v>
      </c>
      <c r="K13" s="83">
        <v>30.43</v>
      </c>
      <c r="L13" s="84">
        <v>30.25</v>
      </c>
    </row>
    <row r="14" spans="1:12" ht="16.3" customHeight="1" x14ac:dyDescent="0.2">
      <c r="A14" s="28" t="s">
        <v>951</v>
      </c>
      <c r="B14" s="82">
        <v>4.2910000000000004</v>
      </c>
      <c r="C14" s="82">
        <v>4.1500000000000004</v>
      </c>
      <c r="D14" s="116">
        <v>4.3574000000000002</v>
      </c>
      <c r="E14" s="116">
        <v>4.3564999999999996</v>
      </c>
      <c r="F14" s="116">
        <v>4.2442000000000002</v>
      </c>
      <c r="G14" s="81">
        <v>4.2910000000000004</v>
      </c>
      <c r="H14" s="116">
        <v>4.2133000000000003</v>
      </c>
      <c r="I14" s="116">
        <v>4.1832000000000003</v>
      </c>
      <c r="J14" s="116">
        <v>4.0528000000000004</v>
      </c>
      <c r="K14" s="81">
        <v>4.1500000000000004</v>
      </c>
      <c r="L14" s="82">
        <v>4.0449000000000002</v>
      </c>
    </row>
    <row r="15" spans="1:12" ht="16.3" customHeight="1" x14ac:dyDescent="0.2">
      <c r="A15" s="35" t="s">
        <v>947</v>
      </c>
      <c r="B15" s="106">
        <v>156.36000000000001</v>
      </c>
      <c r="C15" s="106">
        <v>150.66999999999999</v>
      </c>
      <c r="D15" s="104">
        <v>145.24</v>
      </c>
      <c r="E15" s="104">
        <v>150.88</v>
      </c>
      <c r="F15" s="104">
        <v>149.33000000000001</v>
      </c>
      <c r="G15" s="105">
        <v>156.36000000000001</v>
      </c>
      <c r="H15" s="104">
        <v>148.91</v>
      </c>
      <c r="I15" s="104">
        <v>151.04</v>
      </c>
      <c r="J15" s="104">
        <v>152.1</v>
      </c>
      <c r="K15" s="105">
        <v>150.66999999999999</v>
      </c>
      <c r="L15" s="106">
        <v>151.94999999999999</v>
      </c>
    </row>
    <row r="16" spans="1:12" ht="16.3" customHeight="1" x14ac:dyDescent="0.25">
      <c r="A16" s="49" t="s">
        <v>739</v>
      </c>
      <c r="B16" s="54"/>
      <c r="C16" s="54"/>
      <c r="D16" s="67"/>
      <c r="E16" s="67"/>
      <c r="F16" s="67"/>
      <c r="G16" s="67"/>
      <c r="H16" s="67"/>
      <c r="I16" s="67"/>
      <c r="J16" s="67"/>
      <c r="K16" s="67"/>
      <c r="L16" s="67"/>
    </row>
  </sheetData>
  <mergeCells count="5">
    <mergeCell ref="B3:B4"/>
    <mergeCell ref="C3:C4"/>
    <mergeCell ref="D3:G3"/>
    <mergeCell ref="H3:K3"/>
    <mergeCell ref="B5:L5"/>
  </mergeCells>
  <phoneticPr fontId="38"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selection activeCell="G16" sqref="G16"/>
    </sheetView>
  </sheetViews>
  <sheetFormatPr defaultColWidth="8.88671875" defaultRowHeight="16.3" customHeight="1" x14ac:dyDescent="0.25"/>
  <cols>
    <col min="1" max="1" width="16.109375" style="49" customWidth="1"/>
    <col min="2" max="14" width="9.33203125" style="49" customWidth="1"/>
    <col min="15" max="16384" width="8.88671875" style="49"/>
  </cols>
  <sheetData>
    <row r="1" spans="1:14" ht="16" customHeight="1" x14ac:dyDescent="0.25">
      <c r="A1" s="10" t="s">
        <v>960</v>
      </c>
    </row>
    <row r="2" spans="1:14" ht="16" customHeight="1" x14ac:dyDescent="0.25">
      <c r="A2" s="26"/>
    </row>
    <row r="3" spans="1:14" ht="16" customHeight="1" x14ac:dyDescent="0.25">
      <c r="A3" s="86"/>
      <c r="B3" s="203">
        <v>2024</v>
      </c>
      <c r="C3" s="204"/>
      <c r="D3" s="204"/>
      <c r="E3" s="204"/>
      <c r="F3" s="204"/>
      <c r="G3" s="204"/>
      <c r="H3" s="204"/>
      <c r="I3" s="204"/>
      <c r="J3" s="205"/>
      <c r="K3" s="203">
        <v>2025</v>
      </c>
      <c r="L3" s="204"/>
      <c r="M3" s="204"/>
      <c r="N3" s="205"/>
    </row>
    <row r="4" spans="1:14" ht="16" customHeight="1" x14ac:dyDescent="0.25">
      <c r="A4" s="87" t="s">
        <v>833</v>
      </c>
      <c r="B4" s="92" t="s">
        <v>8</v>
      </c>
      <c r="C4" s="92" t="s">
        <v>9</v>
      </c>
      <c r="D4" s="92" t="s">
        <v>10</v>
      </c>
      <c r="E4" s="163" t="s">
        <v>11</v>
      </c>
      <c r="F4" s="92" t="s">
        <v>12</v>
      </c>
      <c r="G4" s="92" t="s">
        <v>13</v>
      </c>
      <c r="H4" s="92" t="s">
        <v>14</v>
      </c>
      <c r="I4" s="92" t="s">
        <v>15</v>
      </c>
      <c r="J4" s="92" t="s">
        <v>16</v>
      </c>
      <c r="K4" s="92" t="s">
        <v>17</v>
      </c>
      <c r="L4" s="92" t="s">
        <v>6</v>
      </c>
      <c r="M4" s="92" t="s">
        <v>7</v>
      </c>
      <c r="N4" s="92" t="s">
        <v>8</v>
      </c>
    </row>
    <row r="5" spans="1:14" ht="16" customHeight="1" x14ac:dyDescent="0.25">
      <c r="A5" s="89"/>
      <c r="B5" s="213" t="s">
        <v>996</v>
      </c>
      <c r="C5" s="214"/>
      <c r="D5" s="214"/>
      <c r="E5" s="214"/>
      <c r="F5" s="214"/>
      <c r="G5" s="214"/>
      <c r="H5" s="214"/>
      <c r="I5" s="214"/>
      <c r="J5" s="214"/>
      <c r="K5" s="214"/>
      <c r="L5" s="214"/>
      <c r="M5" s="214"/>
      <c r="N5" s="215"/>
    </row>
    <row r="6" spans="1:14" ht="16" customHeight="1" x14ac:dyDescent="0.25">
      <c r="A6" s="90" t="s">
        <v>834</v>
      </c>
      <c r="B6" s="94"/>
      <c r="C6" s="95"/>
      <c r="D6" s="95"/>
      <c r="E6" s="95"/>
      <c r="F6" s="95"/>
      <c r="G6" s="95"/>
      <c r="H6" s="95"/>
      <c r="I6" s="95"/>
      <c r="J6" s="96"/>
      <c r="K6" s="95"/>
      <c r="L6" s="95"/>
      <c r="M6" s="95"/>
      <c r="N6" s="88"/>
    </row>
    <row r="7" spans="1:14" ht="16" customHeight="1" x14ac:dyDescent="0.25">
      <c r="A7" s="90">
        <v>1</v>
      </c>
      <c r="B7" s="97">
        <v>100</v>
      </c>
      <c r="C7" s="156">
        <v>99.978372143320598</v>
      </c>
      <c r="D7" s="156">
        <v>100.27395285127243</v>
      </c>
      <c r="E7" s="156">
        <v>100.36767356354986</v>
      </c>
      <c r="F7" s="156">
        <v>100.46860356138707</v>
      </c>
      <c r="G7" s="156">
        <v>100.62720784370269</v>
      </c>
      <c r="H7" s="156">
        <v>100.7425564126595</v>
      </c>
      <c r="I7" s="156">
        <v>100.50464998918606</v>
      </c>
      <c r="J7" s="98">
        <v>100.15860428231562</v>
      </c>
      <c r="K7" s="156">
        <v>100.0288371422392</v>
      </c>
      <c r="L7" s="156">
        <v>100.30999927907143</v>
      </c>
      <c r="M7" s="156">
        <v>100.6920914137409</v>
      </c>
      <c r="N7" s="98">
        <v>100.25953428015282</v>
      </c>
    </row>
    <row r="8" spans="1:14" ht="16" customHeight="1" x14ac:dyDescent="0.25">
      <c r="A8" s="90">
        <v>2</v>
      </c>
      <c r="B8" s="97">
        <v>99.99279071444019</v>
      </c>
      <c r="C8" s="156">
        <v>100.03604642779899</v>
      </c>
      <c r="D8" s="156">
        <v>100.28837142239205</v>
      </c>
      <c r="E8" s="156">
        <v>100.49744070362627</v>
      </c>
      <c r="F8" s="156">
        <v>100.50464998918606</v>
      </c>
      <c r="G8" s="156">
        <v>100.59116141590367</v>
      </c>
      <c r="H8" s="156">
        <v>100.77139355489871</v>
      </c>
      <c r="I8" s="156">
        <v>100.64883570038209</v>
      </c>
      <c r="J8" s="98">
        <v>100.28116213683222</v>
      </c>
      <c r="K8" s="156">
        <v>100.01441857111959</v>
      </c>
      <c r="L8" s="156">
        <v>100.59116141590367</v>
      </c>
      <c r="M8" s="156">
        <v>100.61999855814288</v>
      </c>
      <c r="N8" s="98">
        <v>100.20906928123424</v>
      </c>
    </row>
    <row r="9" spans="1:14" ht="16" customHeight="1" x14ac:dyDescent="0.25">
      <c r="A9" s="90">
        <v>3</v>
      </c>
      <c r="B9" s="97">
        <v>99.927907144401999</v>
      </c>
      <c r="C9" s="156">
        <v>100.13697642563622</v>
      </c>
      <c r="D9" s="156">
        <v>100.34604570687044</v>
      </c>
      <c r="E9" s="156">
        <v>100.54069641698509</v>
      </c>
      <c r="F9" s="156">
        <v>100.63441712926249</v>
      </c>
      <c r="G9" s="156">
        <v>100.65604498594189</v>
      </c>
      <c r="H9" s="156">
        <v>100.73534712709969</v>
      </c>
      <c r="I9" s="156">
        <v>100.46860356138707</v>
      </c>
      <c r="J9" s="98">
        <v>100.20906928123424</v>
      </c>
      <c r="K9" s="156">
        <v>100.07209285559802</v>
      </c>
      <c r="L9" s="156">
        <v>100.82906783937713</v>
      </c>
      <c r="M9" s="156">
        <v>100.62720784370269</v>
      </c>
      <c r="N9" s="98"/>
    </row>
    <row r="10" spans="1:14" ht="16" customHeight="1" x14ac:dyDescent="0.25">
      <c r="A10" s="90">
        <v>4</v>
      </c>
      <c r="B10" s="97">
        <v>99.985581428880394</v>
      </c>
      <c r="C10" s="156">
        <v>100.19465071011462</v>
      </c>
      <c r="D10" s="156">
        <v>100.33883642131065</v>
      </c>
      <c r="E10" s="156">
        <v>100.48302213250666</v>
      </c>
      <c r="F10" s="156">
        <v>100.62720784370269</v>
      </c>
      <c r="G10" s="156">
        <v>100.7425564126595</v>
      </c>
      <c r="H10" s="156">
        <v>100.64162641482228</v>
      </c>
      <c r="I10" s="156">
        <v>100.42534784802825</v>
      </c>
      <c r="J10" s="98">
        <v>100.25232499459302</v>
      </c>
      <c r="K10" s="156">
        <v>100.27395285127243</v>
      </c>
      <c r="L10" s="156">
        <v>100.7786028404585</v>
      </c>
      <c r="M10" s="156">
        <v>100.55511498810465</v>
      </c>
      <c r="N10" s="98"/>
    </row>
    <row r="11" spans="1:14" ht="16" customHeight="1" x14ac:dyDescent="0.25">
      <c r="A11" s="91">
        <v>5</v>
      </c>
      <c r="B11" s="99"/>
      <c r="C11" s="100">
        <v>100.21627856679403</v>
      </c>
      <c r="D11" s="100"/>
      <c r="E11" s="100"/>
      <c r="F11" s="100">
        <v>100.54069641698509</v>
      </c>
      <c r="G11" s="100"/>
      <c r="H11" s="100"/>
      <c r="I11" s="100">
        <v>100.16581356787542</v>
      </c>
      <c r="J11" s="101"/>
      <c r="K11" s="100">
        <v>100.33162713575084</v>
      </c>
      <c r="L11" s="100"/>
      <c r="M11" s="100"/>
      <c r="N11" s="155"/>
    </row>
    <row r="12" spans="1:14" ht="16" customHeight="1" x14ac:dyDescent="0.25">
      <c r="A12" s="49" t="s">
        <v>739</v>
      </c>
    </row>
  </sheetData>
  <mergeCells count="3">
    <mergeCell ref="B3:J3"/>
    <mergeCell ref="K3:N3"/>
    <mergeCell ref="B5:N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6"/>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G18" sqref="G18"/>
    </sheetView>
  </sheetViews>
  <sheetFormatPr defaultColWidth="8.88671875" defaultRowHeight="16.3" customHeight="1" x14ac:dyDescent="0.25"/>
  <cols>
    <col min="1" max="1" width="21.44140625" style="67" customWidth="1"/>
    <col min="2" max="12" width="10.33203125" style="67" customWidth="1"/>
    <col min="13" max="13" width="9.33203125" style="67" customWidth="1"/>
    <col min="14" max="16384" width="8.88671875" style="67"/>
  </cols>
  <sheetData>
    <row r="1" spans="1:14" s="186" customFormat="1" ht="16.3" customHeight="1" x14ac:dyDescent="0.2">
      <c r="A1" s="10" t="s">
        <v>965</v>
      </c>
    </row>
    <row r="2" spans="1:14" s="186" customFormat="1" ht="16.3" customHeight="1" x14ac:dyDescent="0.2">
      <c r="A2" s="18"/>
    </row>
    <row r="3" spans="1:14" s="186" customFormat="1" ht="16.3" customHeight="1" x14ac:dyDescent="0.25">
      <c r="A3" s="50"/>
      <c r="B3" s="198">
        <v>2023</v>
      </c>
      <c r="C3" s="216">
        <v>2024</v>
      </c>
      <c r="D3" s="200">
        <v>2023</v>
      </c>
      <c r="E3" s="201"/>
      <c r="F3" s="201"/>
      <c r="G3" s="202"/>
      <c r="H3" s="200">
        <v>2024</v>
      </c>
      <c r="I3" s="201"/>
      <c r="J3" s="201"/>
      <c r="K3" s="202"/>
      <c r="L3" s="200">
        <v>2025</v>
      </c>
      <c r="M3" s="202"/>
    </row>
    <row r="4" spans="1:14" s="186" customFormat="1" ht="16.3" customHeight="1" x14ac:dyDescent="0.2">
      <c r="A4" s="39"/>
      <c r="B4" s="199"/>
      <c r="C4" s="217"/>
      <c r="D4" s="184" t="s">
        <v>716</v>
      </c>
      <c r="E4" s="184" t="s">
        <v>793</v>
      </c>
      <c r="F4" s="184" t="s">
        <v>794</v>
      </c>
      <c r="G4" s="184" t="s">
        <v>796</v>
      </c>
      <c r="H4" s="184" t="s">
        <v>716</v>
      </c>
      <c r="I4" s="184" t="s">
        <v>793</v>
      </c>
      <c r="J4" s="184" t="s">
        <v>794</v>
      </c>
      <c r="K4" s="184" t="s">
        <v>796</v>
      </c>
      <c r="L4" s="40" t="s">
        <v>17</v>
      </c>
      <c r="M4" s="40" t="s">
        <v>995</v>
      </c>
    </row>
    <row r="5" spans="1:14" s="186" customFormat="1" ht="16.3" customHeight="1" x14ac:dyDescent="0.2">
      <c r="A5" s="102"/>
      <c r="B5" s="200" t="s">
        <v>873</v>
      </c>
      <c r="C5" s="201"/>
      <c r="D5" s="201"/>
      <c r="E5" s="201"/>
      <c r="F5" s="201"/>
      <c r="G5" s="201"/>
      <c r="H5" s="201"/>
      <c r="I5" s="201"/>
      <c r="J5" s="201"/>
      <c r="K5" s="201"/>
      <c r="L5" s="201"/>
      <c r="M5" s="202"/>
    </row>
    <row r="6" spans="1:14" s="186" customFormat="1" ht="16.3" customHeight="1" x14ac:dyDescent="0.2">
      <c r="A6" s="162" t="s">
        <v>978</v>
      </c>
      <c r="B6" s="61">
        <v>261</v>
      </c>
      <c r="C6" s="61">
        <v>284.10000000000002</v>
      </c>
      <c r="D6" s="157">
        <v>252.1</v>
      </c>
      <c r="E6" s="59">
        <v>259.60000000000002</v>
      </c>
      <c r="F6" s="59">
        <v>259.3</v>
      </c>
      <c r="G6" s="60">
        <v>261</v>
      </c>
      <c r="H6" s="157">
        <v>266.5</v>
      </c>
      <c r="I6" s="59">
        <v>270.2</v>
      </c>
      <c r="J6" s="59">
        <v>276.10000000000002</v>
      </c>
      <c r="K6" s="59">
        <v>284.10000000000002</v>
      </c>
      <c r="L6" s="166">
        <v>290.60000000000002</v>
      </c>
      <c r="M6" s="176">
        <v>286.60000000000002</v>
      </c>
    </row>
    <row r="7" spans="1:14" s="186" customFormat="1" ht="16.3" customHeight="1" x14ac:dyDescent="0.2">
      <c r="A7" s="162" t="s">
        <v>979</v>
      </c>
      <c r="B7" s="61">
        <v>781.2</v>
      </c>
      <c r="C7" s="61">
        <v>828.3</v>
      </c>
      <c r="D7" s="157">
        <v>769.9</v>
      </c>
      <c r="E7" s="59">
        <v>783.9</v>
      </c>
      <c r="F7" s="59">
        <v>782.3</v>
      </c>
      <c r="G7" s="60">
        <v>781.2</v>
      </c>
      <c r="H7" s="157">
        <v>793.6</v>
      </c>
      <c r="I7" s="59">
        <v>795.4</v>
      </c>
      <c r="J7" s="59">
        <v>805.7</v>
      </c>
      <c r="K7" s="59">
        <v>828.3</v>
      </c>
      <c r="L7" s="157">
        <v>833.8</v>
      </c>
      <c r="M7" s="60">
        <v>835.6</v>
      </c>
    </row>
    <row r="8" spans="1:14" s="186" customFormat="1" ht="16.3" customHeight="1" x14ac:dyDescent="0.2">
      <c r="A8" s="162" t="s">
        <v>980</v>
      </c>
      <c r="B8" s="61">
        <v>796.1</v>
      </c>
      <c r="C8" s="61">
        <v>843.5</v>
      </c>
      <c r="D8" s="157">
        <v>784.5</v>
      </c>
      <c r="E8" s="59">
        <v>798.6</v>
      </c>
      <c r="F8" s="59">
        <v>796.7</v>
      </c>
      <c r="G8" s="60">
        <v>796.1</v>
      </c>
      <c r="H8" s="157">
        <v>808.6</v>
      </c>
      <c r="I8" s="59">
        <v>810.4</v>
      </c>
      <c r="J8" s="59">
        <v>820.6</v>
      </c>
      <c r="K8" s="59">
        <v>843.5</v>
      </c>
      <c r="L8" s="157">
        <v>848.8</v>
      </c>
      <c r="M8" s="60">
        <v>850.8</v>
      </c>
    </row>
    <row r="9" spans="1:14" s="186" customFormat="1" ht="16.3" customHeight="1" x14ac:dyDescent="0.2">
      <c r="A9" s="35" t="s">
        <v>920</v>
      </c>
      <c r="B9" s="61">
        <v>91.2</v>
      </c>
      <c r="C9" s="61">
        <v>98.6</v>
      </c>
      <c r="D9" s="157">
        <v>89.6</v>
      </c>
      <c r="E9" s="59">
        <v>91.3</v>
      </c>
      <c r="F9" s="59">
        <v>88.8</v>
      </c>
      <c r="G9" s="60">
        <v>91.2</v>
      </c>
      <c r="H9" s="157">
        <v>92.3</v>
      </c>
      <c r="I9" s="59">
        <v>93.8</v>
      </c>
      <c r="J9" s="59">
        <v>89.4</v>
      </c>
      <c r="K9" s="59">
        <v>98.6</v>
      </c>
      <c r="L9" s="165">
        <v>97</v>
      </c>
      <c r="M9" s="62">
        <v>94.7</v>
      </c>
      <c r="N9" s="189"/>
    </row>
    <row r="10" spans="1:14" s="186" customFormat="1" ht="16.3" customHeight="1" x14ac:dyDescent="0.2">
      <c r="A10" s="28"/>
      <c r="B10" s="200" t="s">
        <v>743</v>
      </c>
      <c r="C10" s="201"/>
      <c r="D10" s="201"/>
      <c r="E10" s="201"/>
      <c r="F10" s="201"/>
      <c r="G10" s="201"/>
      <c r="H10" s="201"/>
      <c r="I10" s="201"/>
      <c r="J10" s="201"/>
      <c r="K10" s="201"/>
      <c r="L10" s="201"/>
      <c r="M10" s="202"/>
    </row>
    <row r="11" spans="1:14" s="186" customFormat="1" ht="16.3" customHeight="1" x14ac:dyDescent="0.2">
      <c r="A11" s="162" t="s">
        <v>978</v>
      </c>
      <c r="B11" s="61">
        <v>2.1</v>
      </c>
      <c r="C11" s="61">
        <v>8.8000000000000007</v>
      </c>
      <c r="D11" s="59">
        <v>-13.9</v>
      </c>
      <c r="E11" s="59">
        <v>-8.5</v>
      </c>
      <c r="F11" s="59">
        <v>-3.6</v>
      </c>
      <c r="G11" s="60">
        <v>2.1</v>
      </c>
      <c r="H11" s="157">
        <v>5.7</v>
      </c>
      <c r="I11" s="59">
        <v>4.0999999999999996</v>
      </c>
      <c r="J11" s="59">
        <v>6.5</v>
      </c>
      <c r="K11" s="59">
        <v>8.8000000000000007</v>
      </c>
      <c r="L11" s="166">
        <v>9.3000000000000007</v>
      </c>
      <c r="M11" s="176">
        <v>9.5</v>
      </c>
    </row>
    <row r="12" spans="1:14" s="186" customFormat="1" ht="16.3" customHeight="1" x14ac:dyDescent="0.2">
      <c r="A12" s="162" t="s">
        <v>979</v>
      </c>
      <c r="B12" s="61">
        <v>4.5999999999999996</v>
      </c>
      <c r="C12" s="61">
        <v>6</v>
      </c>
      <c r="D12" s="59">
        <v>2.4</v>
      </c>
      <c r="E12" s="59">
        <v>3.2</v>
      </c>
      <c r="F12" s="59">
        <v>4.2</v>
      </c>
      <c r="G12" s="60">
        <v>4.5999999999999996</v>
      </c>
      <c r="H12" s="157">
        <v>3.1</v>
      </c>
      <c r="I12" s="59">
        <v>1.5</v>
      </c>
      <c r="J12" s="59">
        <v>3</v>
      </c>
      <c r="K12" s="59">
        <v>6</v>
      </c>
      <c r="L12" s="157">
        <v>6</v>
      </c>
      <c r="M12" s="60">
        <v>6.3</v>
      </c>
    </row>
    <row r="13" spans="1:14" s="186" customFormat="1" ht="16.3" customHeight="1" x14ac:dyDescent="0.2">
      <c r="A13" s="162" t="s">
        <v>980</v>
      </c>
      <c r="B13" s="61">
        <v>4.5999999999999996</v>
      </c>
      <c r="C13" s="61">
        <v>6</v>
      </c>
      <c r="D13" s="59">
        <v>2.6</v>
      </c>
      <c r="E13" s="59">
        <v>3.3</v>
      </c>
      <c r="F13" s="59">
        <v>4.0999999999999996</v>
      </c>
      <c r="G13" s="60">
        <v>4.5999999999999996</v>
      </c>
      <c r="H13" s="157">
        <v>3.1</v>
      </c>
      <c r="I13" s="59">
        <v>1.5</v>
      </c>
      <c r="J13" s="59">
        <v>3</v>
      </c>
      <c r="K13" s="59">
        <v>6</v>
      </c>
      <c r="L13" s="157">
        <v>5.9</v>
      </c>
      <c r="M13" s="60">
        <v>6.3</v>
      </c>
    </row>
    <row r="14" spans="1:14" s="186" customFormat="1" ht="16.3" customHeight="1" x14ac:dyDescent="0.2">
      <c r="A14" s="35" t="s">
        <v>920</v>
      </c>
      <c r="B14" s="152">
        <v>0.8</v>
      </c>
      <c r="C14" s="152">
        <v>8.1</v>
      </c>
      <c r="D14" s="160">
        <v>-5.5</v>
      </c>
      <c r="E14" s="153">
        <v>0.7</v>
      </c>
      <c r="F14" s="153">
        <v>2.2000000000000002</v>
      </c>
      <c r="G14" s="154">
        <v>0.8</v>
      </c>
      <c r="H14" s="160">
        <v>3.1</v>
      </c>
      <c r="I14" s="153">
        <v>2.7</v>
      </c>
      <c r="J14" s="153">
        <v>0.7</v>
      </c>
      <c r="K14" s="153">
        <v>8.1</v>
      </c>
      <c r="L14" s="165">
        <v>3.6</v>
      </c>
      <c r="M14" s="62">
        <v>1.1000000000000001</v>
      </c>
    </row>
    <row r="15" spans="1:14" s="186" customFormat="1" ht="16.3" customHeight="1" x14ac:dyDescent="0.25">
      <c r="A15" s="49" t="s">
        <v>739</v>
      </c>
      <c r="B15" s="9"/>
      <c r="C15" s="9"/>
    </row>
    <row r="16" spans="1:14" s="186" customFormat="1" ht="16.3" customHeight="1" x14ac:dyDescent="0.25">
      <c r="A16" s="49"/>
    </row>
  </sheetData>
  <mergeCells count="7">
    <mergeCell ref="B5:M5"/>
    <mergeCell ref="B10:M10"/>
    <mergeCell ref="B3:B4"/>
    <mergeCell ref="D3:G3"/>
    <mergeCell ref="C3:C4"/>
    <mergeCell ref="H3:K3"/>
    <mergeCell ref="L3:M3"/>
  </mergeCells>
  <phoneticPr fontId="39" type="noConversion"/>
  <printOptions horizontalCentered="1"/>
  <pageMargins left="0.31496062992125984" right="0.31496062992125984" top="0.74803149606299213" bottom="0.74803149606299213" header="0.31496062992125984" footer="0.31496062992125984"/>
  <pageSetup paperSize="9" scale="9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0"/>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D12" sqref="D12"/>
    </sheetView>
  </sheetViews>
  <sheetFormatPr defaultColWidth="8.88671875" defaultRowHeight="16.3" customHeight="1" x14ac:dyDescent="0.25"/>
  <cols>
    <col min="1" max="1" width="30.6640625" style="67" customWidth="1"/>
    <col min="2" max="3" width="9.33203125" style="67" customWidth="1"/>
    <col min="4" max="16384" width="8.88671875" style="67"/>
  </cols>
  <sheetData>
    <row r="1" spans="1:12" s="186" customFormat="1" ht="16.3" customHeight="1" x14ac:dyDescent="0.2">
      <c r="A1" s="10" t="s">
        <v>744</v>
      </c>
    </row>
    <row r="2" spans="1:12" s="186" customFormat="1" ht="16.3" customHeight="1" x14ac:dyDescent="0.2">
      <c r="A2" s="18"/>
    </row>
    <row r="3" spans="1:12" s="186" customFormat="1" ht="16.3" customHeight="1" x14ac:dyDescent="0.25">
      <c r="A3" s="50"/>
      <c r="B3" s="198">
        <v>2023</v>
      </c>
      <c r="C3" s="198">
        <v>2024</v>
      </c>
      <c r="D3" s="200">
        <v>2023</v>
      </c>
      <c r="E3" s="201"/>
      <c r="F3" s="201"/>
      <c r="G3" s="202"/>
      <c r="H3" s="200">
        <v>2024</v>
      </c>
      <c r="I3" s="201"/>
      <c r="J3" s="201"/>
      <c r="K3" s="202"/>
      <c r="L3" s="40">
        <v>2025</v>
      </c>
    </row>
    <row r="4" spans="1:12" s="186" customFormat="1" ht="16.3" customHeight="1" x14ac:dyDescent="0.2">
      <c r="A4" s="39"/>
      <c r="B4" s="199"/>
      <c r="C4" s="199"/>
      <c r="D4" s="40" t="s">
        <v>716</v>
      </c>
      <c r="E4" s="40" t="s">
        <v>793</v>
      </c>
      <c r="F4" s="185" t="s">
        <v>794</v>
      </c>
      <c r="G4" s="185" t="s">
        <v>796</v>
      </c>
      <c r="H4" s="40" t="s">
        <v>716</v>
      </c>
      <c r="I4" s="40" t="s">
        <v>793</v>
      </c>
      <c r="J4" s="185" t="s">
        <v>794</v>
      </c>
      <c r="K4" s="185" t="s">
        <v>796</v>
      </c>
      <c r="L4" s="40" t="s">
        <v>716</v>
      </c>
    </row>
    <row r="5" spans="1:12" s="186" customFormat="1" ht="16.3" customHeight="1" x14ac:dyDescent="0.2">
      <c r="A5" s="70"/>
      <c r="B5" s="200" t="s">
        <v>745</v>
      </c>
      <c r="C5" s="201"/>
      <c r="D5" s="201"/>
      <c r="E5" s="201"/>
      <c r="F5" s="201"/>
      <c r="G5" s="201"/>
      <c r="H5" s="201"/>
      <c r="I5" s="201"/>
      <c r="J5" s="201"/>
      <c r="K5" s="201"/>
      <c r="L5" s="202"/>
    </row>
    <row r="6" spans="1:12" s="186" customFormat="1" ht="16.3" customHeight="1" x14ac:dyDescent="0.2">
      <c r="A6" s="162" t="s">
        <v>977</v>
      </c>
      <c r="B6" s="84">
        <v>5.38</v>
      </c>
      <c r="C6" s="84">
        <v>4.49</v>
      </c>
      <c r="D6" s="158">
        <v>4.87</v>
      </c>
      <c r="E6" s="103">
        <v>5.09</v>
      </c>
      <c r="F6" s="103">
        <v>5.31</v>
      </c>
      <c r="G6" s="83">
        <v>5.38</v>
      </c>
      <c r="H6" s="158">
        <v>5.34</v>
      </c>
      <c r="I6" s="103">
        <v>5.33</v>
      </c>
      <c r="J6" s="103">
        <v>4.96</v>
      </c>
      <c r="K6" s="183">
        <v>4.49</v>
      </c>
      <c r="L6" s="177">
        <v>4.41</v>
      </c>
    </row>
    <row r="7" spans="1:12" s="186" customFormat="1" ht="16.3" customHeight="1" x14ac:dyDescent="0.2">
      <c r="A7" s="28" t="s">
        <v>976</v>
      </c>
      <c r="B7" s="84">
        <v>3.62</v>
      </c>
      <c r="C7" s="84">
        <v>2.11</v>
      </c>
      <c r="D7" s="158">
        <v>3.58</v>
      </c>
      <c r="E7" s="103">
        <v>4</v>
      </c>
      <c r="F7" s="103">
        <v>3.82</v>
      </c>
      <c r="G7" s="83">
        <v>3.62</v>
      </c>
      <c r="H7" s="158">
        <v>3.69</v>
      </c>
      <c r="I7" s="103">
        <v>3.43</v>
      </c>
      <c r="J7" s="103">
        <v>3.88</v>
      </c>
      <c r="K7" s="83">
        <v>2.11</v>
      </c>
      <c r="L7" s="84">
        <v>2.14</v>
      </c>
    </row>
    <row r="8" spans="1:12" s="186" customFormat="1" ht="30.05" customHeight="1" x14ac:dyDescent="0.2">
      <c r="A8" s="193" t="s">
        <v>993</v>
      </c>
      <c r="B8" s="106">
        <v>3.7</v>
      </c>
      <c r="C8" s="106">
        <v>3.03</v>
      </c>
      <c r="D8" s="159">
        <v>3.58</v>
      </c>
      <c r="E8" s="104">
        <v>3.65</v>
      </c>
      <c r="F8" s="104">
        <v>3.7</v>
      </c>
      <c r="G8" s="105">
        <v>3.7</v>
      </c>
      <c r="H8" s="159">
        <v>3.68</v>
      </c>
      <c r="I8" s="104">
        <v>3.63</v>
      </c>
      <c r="J8" s="104">
        <v>3.49</v>
      </c>
      <c r="K8" s="105">
        <v>3.03</v>
      </c>
      <c r="L8" s="106">
        <v>2.5499999999999998</v>
      </c>
    </row>
    <row r="9" spans="1:12" s="186" customFormat="1" ht="16.3" customHeight="1" x14ac:dyDescent="0.25">
      <c r="A9" s="161" t="s">
        <v>994</v>
      </c>
      <c r="B9" s="54"/>
      <c r="C9" s="54"/>
    </row>
    <row r="10" spans="1:12" s="186" customFormat="1" ht="16.3" customHeight="1" x14ac:dyDescent="0.25">
      <c r="A10" s="54"/>
      <c r="B10" s="67"/>
      <c r="C10" s="67"/>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7"/>
  <sheetViews>
    <sheetView topLeftCell="A2" zoomScaleNormal="100" workbookViewId="0">
      <selection activeCell="E17" sqref="E17"/>
    </sheetView>
  </sheetViews>
  <sheetFormatPr defaultColWidth="8.88671875" defaultRowHeight="16.3" customHeight="1" x14ac:dyDescent="0.2"/>
  <cols>
    <col min="1" max="13" width="9.33203125" style="11" customWidth="1"/>
    <col min="14" max="16384" width="8.88671875" style="11"/>
  </cols>
  <sheetData>
    <row r="1" spans="1:13" ht="16" customHeight="1" x14ac:dyDescent="0.2">
      <c r="A1" s="10" t="s">
        <v>835</v>
      </c>
      <c r="B1" s="190"/>
      <c r="C1" s="190"/>
      <c r="D1" s="190"/>
      <c r="E1" s="190"/>
      <c r="F1" s="190"/>
      <c r="G1" s="190"/>
      <c r="H1" s="190"/>
      <c r="I1" s="190"/>
      <c r="J1" s="190"/>
      <c r="K1" s="190"/>
      <c r="L1" s="190"/>
      <c r="M1" s="190"/>
    </row>
    <row r="2" spans="1:13" ht="16" customHeight="1" x14ac:dyDescent="0.2">
      <c r="C2" s="190"/>
      <c r="D2" s="190"/>
      <c r="E2" s="190"/>
      <c r="F2" s="190"/>
      <c r="G2" s="190"/>
      <c r="H2" s="190"/>
      <c r="I2" s="190"/>
      <c r="J2" s="190"/>
      <c r="K2" s="190"/>
      <c r="L2" s="190"/>
      <c r="M2" s="190"/>
    </row>
    <row r="3" spans="1:13" ht="16" customHeight="1" x14ac:dyDescent="0.2">
      <c r="A3" s="111" t="s">
        <v>833</v>
      </c>
      <c r="B3" s="93" t="s">
        <v>17</v>
      </c>
      <c r="C3" s="93" t="s">
        <v>6</v>
      </c>
      <c r="D3" s="93" t="s">
        <v>7</v>
      </c>
      <c r="E3" s="93" t="s">
        <v>8</v>
      </c>
      <c r="F3" s="93" t="s">
        <v>9</v>
      </c>
      <c r="G3" s="93" t="s">
        <v>10</v>
      </c>
      <c r="H3" s="93" t="s">
        <v>11</v>
      </c>
      <c r="I3" s="93" t="s">
        <v>12</v>
      </c>
      <c r="J3" s="93" t="s">
        <v>13</v>
      </c>
      <c r="K3" s="93" t="s">
        <v>14</v>
      </c>
      <c r="L3" s="93" t="s">
        <v>15</v>
      </c>
      <c r="M3" s="93" t="s">
        <v>16</v>
      </c>
    </row>
    <row r="4" spans="1:13" ht="16" customHeight="1" x14ac:dyDescent="0.25">
      <c r="A4" s="110">
        <v>2012</v>
      </c>
      <c r="B4" s="219" t="s">
        <v>850</v>
      </c>
      <c r="C4" s="220"/>
      <c r="D4" s="220"/>
      <c r="E4" s="220"/>
      <c r="F4" s="220"/>
      <c r="G4" s="220"/>
      <c r="H4" s="220"/>
      <c r="I4" s="220"/>
      <c r="J4" s="220"/>
      <c r="K4" s="220"/>
      <c r="L4" s="220"/>
      <c r="M4" s="221"/>
    </row>
    <row r="5" spans="1:13" ht="16" customHeight="1" x14ac:dyDescent="0.2">
      <c r="A5" s="112">
        <v>2016</v>
      </c>
      <c r="B5" s="114">
        <v>-6.3E-2</v>
      </c>
      <c r="C5" s="114">
        <v>-6.9000000000000006E-2</v>
      </c>
      <c r="D5" s="114">
        <v>0.13900000000000001</v>
      </c>
      <c r="E5" s="114">
        <v>0.50900000000000001</v>
      </c>
      <c r="F5" s="114">
        <v>0.3</v>
      </c>
      <c r="G5" s="114">
        <v>0.33100000000000002</v>
      </c>
      <c r="H5" s="114">
        <v>0.34200000000000003</v>
      </c>
      <c r="I5" s="114">
        <v>0.29599999999999999</v>
      </c>
      <c r="J5" s="114">
        <v>-0.23100000000000001</v>
      </c>
      <c r="K5" s="114">
        <v>-0.56999999999999995</v>
      </c>
      <c r="L5" s="114">
        <v>-0.48899999999999999</v>
      </c>
      <c r="M5" s="114">
        <v>-0.32100000000000001</v>
      </c>
    </row>
    <row r="6" spans="1:13" ht="16" customHeight="1" x14ac:dyDescent="0.2">
      <c r="A6" s="112">
        <v>2017</v>
      </c>
      <c r="B6" s="114">
        <v>3.6999999999999998E-2</v>
      </c>
      <c r="C6" s="114">
        <v>0.23300000000000001</v>
      </c>
      <c r="D6" s="114">
        <v>0.44800000000000001</v>
      </c>
      <c r="E6" s="114">
        <v>0.40799999999999997</v>
      </c>
      <c r="F6" s="114">
        <v>0.16500000000000001</v>
      </c>
      <c r="G6" s="114">
        <v>-2.5999999999999999E-2</v>
      </c>
      <c r="H6" s="114">
        <v>0.161</v>
      </c>
      <c r="I6" s="114">
        <v>0.248</v>
      </c>
      <c r="J6" s="114">
        <v>0.28100000000000003</v>
      </c>
      <c r="K6" s="114">
        <v>5.5E-2</v>
      </c>
      <c r="L6" s="114">
        <v>0.16400000000000001</v>
      </c>
      <c r="M6" s="114">
        <v>0.112</v>
      </c>
    </row>
    <row r="7" spans="1:13" ht="16" customHeight="1" x14ac:dyDescent="0.2">
      <c r="A7" s="112">
        <v>2018</v>
      </c>
      <c r="B7" s="114">
        <v>8.4000000000000005E-2</v>
      </c>
      <c r="C7" s="114">
        <v>-0.20200000000000001</v>
      </c>
      <c r="D7" s="114">
        <v>-5.8000000000000003E-2</v>
      </c>
      <c r="E7" s="114">
        <v>-1.7000000000000001E-2</v>
      </c>
      <c r="F7" s="114">
        <v>0.189</v>
      </c>
      <c r="G7" s="114">
        <v>6.3E-2</v>
      </c>
      <c r="H7" s="114">
        <v>0.17899999999999999</v>
      </c>
      <c r="I7" s="114">
        <v>0.35899999999999999</v>
      </c>
      <c r="J7" s="114">
        <v>0.36699999999999999</v>
      </c>
      <c r="K7" s="114">
        <v>0.32200000000000001</v>
      </c>
      <c r="L7" s="114">
        <v>0.18099999999999999</v>
      </c>
      <c r="M7" s="114">
        <v>0.254</v>
      </c>
    </row>
    <row r="8" spans="1:13" ht="16" customHeight="1" x14ac:dyDescent="0.2">
      <c r="A8" s="112">
        <v>2019</v>
      </c>
      <c r="B8" s="114">
        <v>0.314</v>
      </c>
      <c r="C8" s="114">
        <v>0.28499999999999998</v>
      </c>
      <c r="D8" s="114">
        <v>0.182</v>
      </c>
      <c r="E8" s="114">
        <v>0.11</v>
      </c>
      <c r="F8" s="114">
        <v>8.1000000000000003E-2</v>
      </c>
      <c r="G8" s="114">
        <v>0.20300000000000001</v>
      </c>
      <c r="H8" s="114">
        <v>7.0000000000000007E-2</v>
      </c>
      <c r="I8" s="114">
        <v>-0.128</v>
      </c>
      <c r="J8" s="114">
        <v>-0.16700000000000001</v>
      </c>
      <c r="K8" s="114">
        <v>2.1000000000000001E-2</v>
      </c>
      <c r="L8" s="114">
        <v>0.23300000000000001</v>
      </c>
      <c r="M8" s="114">
        <v>9.0999999999999998E-2</v>
      </c>
    </row>
    <row r="9" spans="1:13" ht="16" customHeight="1" x14ac:dyDescent="0.2">
      <c r="A9" s="112">
        <v>2020</v>
      </c>
      <c r="B9" s="114">
        <v>-6.2E-2</v>
      </c>
      <c r="C9" s="114">
        <v>-0.629</v>
      </c>
      <c r="D9" s="114">
        <v>-0.73199999999999998</v>
      </c>
      <c r="E9" s="114">
        <v>-0.77800000000000002</v>
      </c>
      <c r="F9" s="114">
        <v>-0.46899999999999997</v>
      </c>
      <c r="G9" s="114">
        <v>-0.41399999999999998</v>
      </c>
      <c r="H9" s="114">
        <v>-0.41199999999999998</v>
      </c>
      <c r="I9" s="114">
        <v>-0.113</v>
      </c>
      <c r="J9" s="114">
        <v>-4.9000000000000002E-2</v>
      </c>
      <c r="K9" s="114">
        <v>0.123</v>
      </c>
      <c r="L9" s="114">
        <v>6.0000000000000001E-3</v>
      </c>
      <c r="M9" s="114">
        <v>-4.0000000000000001E-3</v>
      </c>
    </row>
    <row r="10" spans="1:13" ht="16" customHeight="1" x14ac:dyDescent="0.2">
      <c r="A10" s="112">
        <v>2021</v>
      </c>
      <c r="B10" s="114">
        <v>-0.104</v>
      </c>
      <c r="C10" s="114">
        <v>-0.06</v>
      </c>
      <c r="D10" s="114">
        <v>-4.1000000000000002E-2</v>
      </c>
      <c r="E10" s="114">
        <v>0.219</v>
      </c>
      <c r="F10" s="114">
        <v>0.13400000000000001</v>
      </c>
      <c r="G10" s="114">
        <v>0.159</v>
      </c>
      <c r="H10" s="114">
        <v>-0.23300000000000001</v>
      </c>
      <c r="I10" s="114">
        <v>-5.5E-2</v>
      </c>
      <c r="J10" s="114">
        <v>0.02</v>
      </c>
      <c r="K10" s="114">
        <v>0.14399999999999999</v>
      </c>
      <c r="L10" s="114">
        <v>2.3E-2</v>
      </c>
      <c r="M10" s="114">
        <v>-1.6E-2</v>
      </c>
    </row>
    <row r="11" spans="1:13" ht="16" customHeight="1" x14ac:dyDescent="0.2">
      <c r="A11" s="112">
        <v>2022</v>
      </c>
      <c r="B11" s="114">
        <v>0.23899999999999999</v>
      </c>
      <c r="C11" s="114">
        <v>0.39100000000000001</v>
      </c>
      <c r="D11" s="114">
        <v>0.20799999999999999</v>
      </c>
      <c r="E11" s="114">
        <v>0.19800000000000001</v>
      </c>
      <c r="F11" s="114">
        <v>0.52600000000000002</v>
      </c>
      <c r="G11" s="114">
        <v>0.84699999999999998</v>
      </c>
      <c r="H11" s="114">
        <v>1.0309999999999999</v>
      </c>
      <c r="I11" s="114">
        <v>1.07</v>
      </c>
      <c r="J11" s="114">
        <v>1.141</v>
      </c>
      <c r="K11" s="114">
        <v>1.339</v>
      </c>
      <c r="L11" s="114">
        <v>1.4450000000000001</v>
      </c>
      <c r="M11" s="114">
        <v>1.3959999999999999</v>
      </c>
    </row>
    <row r="12" spans="1:13" ht="16" customHeight="1" x14ac:dyDescent="0.2">
      <c r="A12" s="112">
        <v>2023</v>
      </c>
      <c r="B12" s="114">
        <v>0.85399999999999998</v>
      </c>
      <c r="C12" s="114">
        <v>0.43</v>
      </c>
      <c r="D12" s="114">
        <v>0.36699999999999999</v>
      </c>
      <c r="E12" s="114">
        <v>0.41899999999999998</v>
      </c>
      <c r="F12" s="114">
        <v>0.33100000000000002</v>
      </c>
      <c r="G12" s="114">
        <v>0.32800000000000001</v>
      </c>
      <c r="H12" s="114">
        <v>0.35599999999999998</v>
      </c>
      <c r="I12" s="114">
        <v>0.26200000000000001</v>
      </c>
      <c r="J12" s="114">
        <v>0.156</v>
      </c>
      <c r="K12" s="114">
        <v>0.14699999999999999</v>
      </c>
      <c r="L12" s="114">
        <v>0.312</v>
      </c>
      <c r="M12" s="114">
        <v>0.33300000000000002</v>
      </c>
    </row>
    <row r="13" spans="1:13" ht="16" customHeight="1" x14ac:dyDescent="0.2">
      <c r="A13" s="112">
        <v>2024</v>
      </c>
      <c r="B13" s="114">
        <v>0.19500000000000001</v>
      </c>
      <c r="C13" s="114">
        <v>9.9000000000000005E-2</v>
      </c>
      <c r="D13" s="114">
        <v>0.08</v>
      </c>
      <c r="E13" s="114">
        <v>3.5000000000000003E-2</v>
      </c>
      <c r="F13" s="114">
        <v>3.4000000000000002E-2</v>
      </c>
      <c r="G13" s="114">
        <v>3.5000000000000003E-2</v>
      </c>
      <c r="H13" s="114">
        <v>9.7000000000000003E-2</v>
      </c>
      <c r="I13" s="114">
        <v>2.8000000000000001E-2</v>
      </c>
      <c r="J13" s="114">
        <v>-7.8E-2</v>
      </c>
      <c r="K13" s="114">
        <v>-0.158</v>
      </c>
      <c r="L13" s="114">
        <v>-0.26400000000000001</v>
      </c>
      <c r="M13" s="114">
        <v>-0.34399999999999997</v>
      </c>
    </row>
    <row r="14" spans="1:13" ht="16" customHeight="1" x14ac:dyDescent="0.2">
      <c r="A14" s="113">
        <v>2025</v>
      </c>
      <c r="B14" s="115">
        <v>-0.435</v>
      </c>
      <c r="C14" s="115">
        <v>-0.20100000000000001</v>
      </c>
      <c r="D14" s="115">
        <v>-0.111</v>
      </c>
      <c r="E14" s="115"/>
      <c r="F14" s="115"/>
      <c r="G14" s="115"/>
      <c r="H14" s="115"/>
      <c r="I14" s="115"/>
      <c r="J14" s="115"/>
      <c r="K14" s="115"/>
      <c r="L14" s="115"/>
      <c r="M14" s="115"/>
    </row>
    <row r="15" spans="1:13" ht="16" customHeight="1" x14ac:dyDescent="0.2">
      <c r="A15" s="75" t="s">
        <v>739</v>
      </c>
      <c r="B15" s="190"/>
      <c r="C15" s="190"/>
      <c r="D15" s="190"/>
      <c r="E15" s="191"/>
      <c r="F15" s="191"/>
      <c r="G15" s="191"/>
      <c r="H15" s="191"/>
      <c r="I15" s="191"/>
      <c r="J15" s="191"/>
      <c r="K15" s="191"/>
      <c r="L15" s="191"/>
      <c r="M15" s="191"/>
    </row>
    <row r="16" spans="1:13" ht="40.549999999999997" customHeight="1" x14ac:dyDescent="0.2">
      <c r="A16" s="218" t="s">
        <v>997</v>
      </c>
      <c r="B16" s="218"/>
      <c r="C16" s="218"/>
      <c r="D16" s="218"/>
      <c r="E16" s="218"/>
      <c r="F16" s="218"/>
      <c r="G16" s="218"/>
      <c r="H16" s="218"/>
      <c r="I16" s="218"/>
      <c r="J16" s="218"/>
      <c r="K16" s="218"/>
      <c r="L16" s="218"/>
      <c r="M16" s="218"/>
    </row>
    <row r="17" spans="2:13" ht="16" customHeight="1" x14ac:dyDescent="0.2">
      <c r="B17" s="190"/>
      <c r="C17" s="190"/>
      <c r="D17" s="190"/>
      <c r="E17" s="191"/>
      <c r="F17" s="191"/>
      <c r="G17" s="191"/>
      <c r="H17" s="191"/>
      <c r="I17" s="191"/>
      <c r="J17" s="191"/>
      <c r="K17" s="191"/>
      <c r="L17" s="191"/>
      <c r="M17" s="191"/>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Normal="100" workbookViewId="0">
      <selection activeCell="D1" sqref="D1"/>
    </sheetView>
  </sheetViews>
  <sheetFormatPr defaultColWidth="8.88671875" defaultRowHeight="16.3" customHeight="1" x14ac:dyDescent="0.25"/>
  <cols>
    <col min="1" max="1" width="43.109375" style="49" customWidth="1"/>
    <col min="2" max="4" width="16.6640625" style="49" customWidth="1"/>
    <col min="5" max="5" width="17.5546875" style="49" customWidth="1"/>
    <col min="6" max="16384" width="8.88671875" style="49"/>
  </cols>
  <sheetData>
    <row r="1" spans="1:5" ht="15.05" customHeight="1" x14ac:dyDescent="0.25">
      <c r="A1" s="10" t="s">
        <v>746</v>
      </c>
    </row>
    <row r="2" spans="1:5" ht="15.05" customHeight="1" x14ac:dyDescent="0.25"/>
    <row r="3" spans="1:5" ht="15.05" customHeight="1" x14ac:dyDescent="0.25">
      <c r="A3" s="50"/>
      <c r="B3" s="222" t="s">
        <v>982</v>
      </c>
      <c r="C3" s="222" t="s">
        <v>990</v>
      </c>
      <c r="D3" s="222" t="s">
        <v>991</v>
      </c>
      <c r="E3" s="222" t="s">
        <v>992</v>
      </c>
    </row>
    <row r="4" spans="1:5" ht="39.799999999999997" customHeight="1" x14ac:dyDescent="0.25">
      <c r="A4" s="118"/>
      <c r="B4" s="223"/>
      <c r="C4" s="223"/>
      <c r="D4" s="223"/>
      <c r="E4" s="223"/>
    </row>
    <row r="5" spans="1:5" ht="15.05" customHeight="1" x14ac:dyDescent="0.25">
      <c r="A5" s="28"/>
      <c r="B5" s="224" t="s">
        <v>5</v>
      </c>
      <c r="C5" s="224"/>
      <c r="D5" s="224"/>
      <c r="E5" s="224"/>
    </row>
    <row r="6" spans="1:5" ht="15.05" customHeight="1" x14ac:dyDescent="0.25">
      <c r="A6" s="29" t="s">
        <v>0</v>
      </c>
      <c r="B6" s="149">
        <v>91.015000000000001</v>
      </c>
      <c r="C6" s="149">
        <v>103.44199999999999</v>
      </c>
      <c r="D6" s="149">
        <v>116.622</v>
      </c>
      <c r="E6" s="149">
        <v>122.77800000000001</v>
      </c>
    </row>
    <row r="7" spans="1:5" ht="15.05" customHeight="1" x14ac:dyDescent="0.25">
      <c r="A7" s="141" t="s">
        <v>921</v>
      </c>
      <c r="B7" s="150">
        <v>82.707999999999998</v>
      </c>
      <c r="C7" s="150">
        <v>94.328999999999994</v>
      </c>
      <c r="D7" s="150">
        <v>104.75</v>
      </c>
      <c r="E7" s="150">
        <v>110.32899999999999</v>
      </c>
    </row>
    <row r="8" spans="1:5" ht="15.05" customHeight="1" x14ac:dyDescent="0.25">
      <c r="A8" s="141" t="s">
        <v>954</v>
      </c>
      <c r="B8" s="150">
        <v>7.71</v>
      </c>
      <c r="C8" s="150">
        <v>8.548</v>
      </c>
      <c r="D8" s="150">
        <v>11.122</v>
      </c>
      <c r="E8" s="150">
        <v>11.68</v>
      </c>
    </row>
    <row r="9" spans="1:5" ht="15.05" customHeight="1" x14ac:dyDescent="0.25">
      <c r="A9" s="141" t="s">
        <v>955</v>
      </c>
      <c r="B9" s="150">
        <v>0.59799999999999998</v>
      </c>
      <c r="C9" s="150">
        <v>0.56499999999999995</v>
      </c>
      <c r="D9" s="150">
        <v>0.75</v>
      </c>
      <c r="E9" s="150">
        <v>0.76900000000000002</v>
      </c>
    </row>
    <row r="10" spans="1:5" ht="15.05" customHeight="1" x14ac:dyDescent="0.25">
      <c r="A10" s="29" t="s">
        <v>1</v>
      </c>
      <c r="B10" s="149">
        <v>104.855</v>
      </c>
      <c r="C10" s="149">
        <v>105.31399999999999</v>
      </c>
      <c r="D10" s="149">
        <v>112.91200000000001</v>
      </c>
      <c r="E10" s="149">
        <v>123.791</v>
      </c>
    </row>
    <row r="11" spans="1:5" ht="15.05" customHeight="1" x14ac:dyDescent="0.25">
      <c r="A11" s="141" t="s">
        <v>927</v>
      </c>
      <c r="B11" s="150">
        <v>84.438000000000002</v>
      </c>
      <c r="C11" s="150">
        <v>83.828999999999994</v>
      </c>
      <c r="D11" s="150">
        <v>89.554000000000002</v>
      </c>
      <c r="E11" s="150">
        <v>97.031000000000006</v>
      </c>
    </row>
    <row r="12" spans="1:5" ht="15.05" customHeight="1" x14ac:dyDescent="0.25">
      <c r="A12" s="141" t="s">
        <v>928</v>
      </c>
      <c r="B12" s="150">
        <v>20.417000000000002</v>
      </c>
      <c r="C12" s="150">
        <v>21.484999999999999</v>
      </c>
      <c r="D12" s="150">
        <v>23.359000000000002</v>
      </c>
      <c r="E12" s="150">
        <v>26.76</v>
      </c>
    </row>
    <row r="13" spans="1:5" ht="15.05" customHeight="1" x14ac:dyDescent="0.25">
      <c r="A13" s="29" t="s">
        <v>755</v>
      </c>
      <c r="B13" s="149">
        <v>-13.84</v>
      </c>
      <c r="C13" s="149">
        <v>-1.8720000000000001</v>
      </c>
      <c r="D13" s="149">
        <v>3.7090000000000001</v>
      </c>
      <c r="E13" s="149">
        <v>-1.0129999999999999</v>
      </c>
    </row>
    <row r="14" spans="1:5" ht="15.05" customHeight="1" x14ac:dyDescent="0.25">
      <c r="A14" s="141" t="s">
        <v>929</v>
      </c>
      <c r="B14" s="150">
        <v>8.9410000000000007</v>
      </c>
      <c r="C14" s="150">
        <v>27.071000000000002</v>
      </c>
      <c r="D14" s="150">
        <v>25.117000000000001</v>
      </c>
      <c r="E14" s="150">
        <v>23.378</v>
      </c>
    </row>
    <row r="15" spans="1:5" ht="15.05" customHeight="1" x14ac:dyDescent="0.25">
      <c r="A15" s="141" t="s">
        <v>973</v>
      </c>
      <c r="B15" s="150">
        <v>22.376000000000001</v>
      </c>
      <c r="C15" s="150">
        <v>22.974</v>
      </c>
      <c r="D15" s="150">
        <v>24.024999999999999</v>
      </c>
      <c r="E15" s="150">
        <v>27.135999999999999</v>
      </c>
    </row>
    <row r="16" spans="1:5" ht="15.05" customHeight="1" x14ac:dyDescent="0.25">
      <c r="A16" s="74" t="s">
        <v>758</v>
      </c>
      <c r="B16" s="149">
        <v>-0.40500000000000003</v>
      </c>
      <c r="C16" s="149">
        <v>-5.97</v>
      </c>
      <c r="D16" s="149">
        <v>2.617</v>
      </c>
      <c r="E16" s="149">
        <v>2.7440000000000002</v>
      </c>
    </row>
    <row r="17" spans="1:5" ht="15.05" customHeight="1" x14ac:dyDescent="0.25">
      <c r="A17" s="28"/>
      <c r="B17" s="224" t="s">
        <v>759</v>
      </c>
      <c r="C17" s="224"/>
      <c r="D17" s="224"/>
      <c r="E17" s="224"/>
    </row>
    <row r="18" spans="1:5" ht="15.05" customHeight="1" x14ac:dyDescent="0.25">
      <c r="A18" s="29" t="s">
        <v>0</v>
      </c>
      <c r="B18" s="149">
        <v>13</v>
      </c>
      <c r="C18" s="149">
        <v>15</v>
      </c>
      <c r="D18" s="149">
        <v>15.6</v>
      </c>
      <c r="E18" s="149">
        <v>16.100000000000001</v>
      </c>
    </row>
    <row r="19" spans="1:5" ht="15.05" customHeight="1" x14ac:dyDescent="0.25">
      <c r="A19" s="28" t="s">
        <v>747</v>
      </c>
      <c r="B19" s="150">
        <v>11.8</v>
      </c>
      <c r="C19" s="150">
        <v>13.7</v>
      </c>
      <c r="D19" s="150">
        <v>14.1</v>
      </c>
      <c r="E19" s="150">
        <v>14.4</v>
      </c>
    </row>
    <row r="20" spans="1:5" ht="15.05" customHeight="1" x14ac:dyDescent="0.25">
      <c r="A20" s="28" t="s">
        <v>956</v>
      </c>
      <c r="B20" s="150">
        <v>1.1000000000000001</v>
      </c>
      <c r="C20" s="150">
        <v>1.2</v>
      </c>
      <c r="D20" s="150">
        <v>1.5</v>
      </c>
      <c r="E20" s="150">
        <v>1.5</v>
      </c>
    </row>
    <row r="21" spans="1:5" ht="15.05" customHeight="1" x14ac:dyDescent="0.25">
      <c r="A21" s="28" t="s">
        <v>725</v>
      </c>
      <c r="B21" s="150">
        <v>0.1</v>
      </c>
      <c r="C21" s="150">
        <v>0.1</v>
      </c>
      <c r="D21" s="150">
        <v>0.1</v>
      </c>
      <c r="E21" s="150">
        <v>0.1</v>
      </c>
    </row>
    <row r="22" spans="1:5" ht="15.05" customHeight="1" x14ac:dyDescent="0.25">
      <c r="A22" s="29" t="s">
        <v>1</v>
      </c>
      <c r="B22" s="149">
        <v>14.9</v>
      </c>
      <c r="C22" s="149">
        <v>15.3</v>
      </c>
      <c r="D22" s="149">
        <v>15.1</v>
      </c>
      <c r="E22" s="149">
        <v>16.2</v>
      </c>
    </row>
    <row r="23" spans="1:5" ht="15.05" customHeight="1" x14ac:dyDescent="0.25">
      <c r="A23" s="28" t="s">
        <v>753</v>
      </c>
      <c r="B23" s="150">
        <v>12</v>
      </c>
      <c r="C23" s="150">
        <v>12.2</v>
      </c>
      <c r="D23" s="150">
        <v>12</v>
      </c>
      <c r="E23" s="150">
        <v>12.7</v>
      </c>
    </row>
    <row r="24" spans="1:5" ht="15.05" customHeight="1" x14ac:dyDescent="0.25">
      <c r="A24" s="28" t="s">
        <v>754</v>
      </c>
      <c r="B24" s="150">
        <v>2.9</v>
      </c>
      <c r="C24" s="150">
        <v>3.1</v>
      </c>
      <c r="D24" s="150">
        <v>3.1</v>
      </c>
      <c r="E24" s="150">
        <v>3.5</v>
      </c>
    </row>
    <row r="25" spans="1:5" ht="15.05" customHeight="1" x14ac:dyDescent="0.25">
      <c r="A25" s="29" t="s">
        <v>755</v>
      </c>
      <c r="B25" s="149">
        <v>-2</v>
      </c>
      <c r="C25" s="149">
        <v>-0.3</v>
      </c>
      <c r="D25" s="149">
        <v>0.5</v>
      </c>
      <c r="E25" s="149">
        <v>-0.1</v>
      </c>
    </row>
    <row r="26" spans="1:5" ht="15.05" customHeight="1" x14ac:dyDescent="0.25">
      <c r="A26" s="141" t="s">
        <v>929</v>
      </c>
      <c r="B26" s="150">
        <v>1.3</v>
      </c>
      <c r="C26" s="150">
        <v>3.9</v>
      </c>
      <c r="D26" s="150">
        <v>3.4</v>
      </c>
      <c r="E26" s="150">
        <v>3.1</v>
      </c>
    </row>
    <row r="27" spans="1:5" ht="15.05" customHeight="1" x14ac:dyDescent="0.25">
      <c r="A27" s="141" t="s">
        <v>973</v>
      </c>
      <c r="B27" s="150">
        <v>3.2</v>
      </c>
      <c r="C27" s="150">
        <v>3.3</v>
      </c>
      <c r="D27" s="150">
        <v>3.2</v>
      </c>
      <c r="E27" s="150">
        <v>3.6</v>
      </c>
    </row>
    <row r="28" spans="1:5" ht="15.05" customHeight="1" x14ac:dyDescent="0.25">
      <c r="A28" s="74" t="s">
        <v>758</v>
      </c>
      <c r="B28" s="151">
        <v>-0.1</v>
      </c>
      <c r="C28" s="151">
        <v>-0.9</v>
      </c>
      <c r="D28" s="151">
        <v>0.4</v>
      </c>
      <c r="E28" s="151">
        <v>0.4</v>
      </c>
    </row>
    <row r="29" spans="1:5" ht="16.3" customHeight="1" x14ac:dyDescent="0.25">
      <c r="A29" s="75" t="s">
        <v>760</v>
      </c>
    </row>
  </sheetData>
  <mergeCells count="6">
    <mergeCell ref="B3:B4"/>
    <mergeCell ref="C3:C4"/>
    <mergeCell ref="B5:E5"/>
    <mergeCell ref="B17:E17"/>
    <mergeCell ref="D3:D4"/>
    <mergeCell ref="E3:E4"/>
  </mergeCells>
  <printOptions horizontalCentered="1"/>
  <pageMargins left="0.31496062992125984" right="0.31496062992125984" top="0.74803149606299213" bottom="0.35433070866141736"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84"/>
  <sheetViews>
    <sheetView topLeftCell="A16" workbookViewId="0">
      <selection activeCell="F38" sqref="F38"/>
    </sheetView>
  </sheetViews>
  <sheetFormatPr defaultRowHeight="12.55" x14ac:dyDescent="0.2"/>
  <cols>
    <col min="1" max="1" width="43.109375" customWidth="1"/>
    <col min="2" max="5" width="16.6640625" customWidth="1"/>
    <col min="9" max="9" width="42" customWidth="1"/>
  </cols>
  <sheetData>
    <row r="1" spans="1:14" ht="15.05" customHeight="1" x14ac:dyDescent="0.2">
      <c r="A1" s="10" t="s">
        <v>746</v>
      </c>
    </row>
    <row r="2" spans="1:14" ht="15.05" customHeight="1" x14ac:dyDescent="0.2"/>
    <row r="3" spans="1:14" ht="15.05" customHeight="1" x14ac:dyDescent="0.25">
      <c r="A3" s="50"/>
      <c r="B3" s="222" t="s">
        <v>761</v>
      </c>
      <c r="C3" s="222" t="s">
        <v>854</v>
      </c>
      <c r="D3" s="117" t="s">
        <v>856</v>
      </c>
      <c r="E3" s="117" t="s">
        <v>855</v>
      </c>
    </row>
    <row r="4" spans="1:14" ht="15.05" customHeight="1" x14ac:dyDescent="0.25">
      <c r="A4" s="118"/>
      <c r="B4" s="223"/>
      <c r="C4" s="223"/>
      <c r="D4" s="87" t="s">
        <v>852</v>
      </c>
      <c r="E4" s="87" t="s">
        <v>866</v>
      </c>
      <c r="J4" t="str">
        <f>J40</f>
        <v>2018</v>
      </c>
      <c r="K4" t="str">
        <f t="shared" ref="K4:M4" si="0">K40</f>
        <v>2019</v>
      </c>
      <c r="L4" t="str">
        <f t="shared" si="0"/>
        <v>2020</v>
      </c>
      <c r="M4" t="str">
        <f t="shared" si="0"/>
        <v>2021</v>
      </c>
    </row>
    <row r="5" spans="1:14" ht="15.05" customHeight="1" x14ac:dyDescent="0.2">
      <c r="A5" s="28"/>
      <c r="B5" s="224" t="s">
        <v>5</v>
      </c>
      <c r="C5" s="224"/>
      <c r="D5" s="224"/>
      <c r="E5" s="224"/>
    </row>
    <row r="6" spans="1:14" ht="15.05" customHeight="1" x14ac:dyDescent="0.2">
      <c r="A6" s="29" t="s">
        <v>0</v>
      </c>
      <c r="B6" s="149">
        <f>ROUND(J6,1)</f>
        <v>73.7</v>
      </c>
      <c r="C6" s="149">
        <f t="shared" ref="C6:E6" si="1">ROUND(K6,1)</f>
        <v>74.3</v>
      </c>
      <c r="D6" s="149">
        <f t="shared" si="1"/>
        <v>64.599999999999994</v>
      </c>
      <c r="E6" s="149">
        <f t="shared" si="1"/>
        <v>76.599999999999994</v>
      </c>
      <c r="I6" t="s">
        <v>0</v>
      </c>
      <c r="J6" s="121">
        <f>J42/1000000</f>
        <v>73.738</v>
      </c>
      <c r="K6" s="121">
        <f t="shared" ref="K6:L6" si="2">K42/1000000</f>
        <v>74.274000000000001</v>
      </c>
      <c r="L6" s="121">
        <f t="shared" si="2"/>
        <v>64.608000000000004</v>
      </c>
      <c r="M6" s="121">
        <f>M63/1000000</f>
        <v>76.635999999999996</v>
      </c>
      <c r="N6" s="121"/>
    </row>
    <row r="7" spans="1:14" ht="15.05" customHeight="1" x14ac:dyDescent="0.2">
      <c r="A7" s="141" t="s">
        <v>921</v>
      </c>
      <c r="B7" s="150">
        <f t="shared" ref="B7:B19" si="3">ROUND(J7,1)</f>
        <v>66.2</v>
      </c>
      <c r="C7" s="150">
        <f t="shared" ref="C7:C19" si="4">ROUND(K7,1)</f>
        <v>67.599999999999994</v>
      </c>
      <c r="D7" s="150">
        <f t="shared" ref="D7:D19" si="5">ROUND(L7,1)</f>
        <v>58.6</v>
      </c>
      <c r="E7" s="150">
        <f t="shared" ref="E7:E19" si="6">ROUND(M7,1)</f>
        <v>70</v>
      </c>
      <c r="I7" t="s">
        <v>747</v>
      </c>
      <c r="J7" s="121">
        <f t="shared" ref="J7:L7" si="7">J43/1000000</f>
        <v>66.202573000000001</v>
      </c>
      <c r="K7" s="121">
        <f t="shared" si="7"/>
        <v>67.645050999999995</v>
      </c>
      <c r="L7" s="121">
        <f t="shared" si="7"/>
        <v>58.563842999999999</v>
      </c>
      <c r="M7" s="121">
        <f t="shared" ref="M7:M19" si="8">M64/1000000</f>
        <v>69.963967999999994</v>
      </c>
      <c r="N7" s="121"/>
    </row>
    <row r="8" spans="1:14" ht="15.05" customHeight="1" x14ac:dyDescent="0.2">
      <c r="A8" s="143" t="s">
        <v>923</v>
      </c>
      <c r="B8" s="150">
        <f t="shared" si="3"/>
        <v>30.8</v>
      </c>
      <c r="C8" s="150">
        <f t="shared" si="4"/>
        <v>32.5</v>
      </c>
      <c r="D8" s="150">
        <f t="shared" si="5"/>
        <v>30.6</v>
      </c>
      <c r="E8" s="150">
        <f t="shared" si="6"/>
        <v>34.5</v>
      </c>
      <c r="I8" t="s">
        <v>748</v>
      </c>
      <c r="J8" s="121">
        <f t="shared" ref="J8:L8" si="9">J44/1000000</f>
        <v>30.818144</v>
      </c>
      <c r="K8" s="121">
        <f t="shared" si="9"/>
        <v>32.535102000000002</v>
      </c>
      <c r="L8" s="121">
        <f t="shared" si="9"/>
        <v>30.572465000000001</v>
      </c>
      <c r="M8" s="121">
        <f t="shared" si="8"/>
        <v>34.493326000000003</v>
      </c>
      <c r="N8" s="121"/>
    </row>
    <row r="9" spans="1:14" ht="15.05" customHeight="1" x14ac:dyDescent="0.2">
      <c r="A9" s="143" t="s">
        <v>924</v>
      </c>
      <c r="B9" s="150">
        <f t="shared" si="3"/>
        <v>4.5999999999999996</v>
      </c>
      <c r="C9" s="150">
        <f t="shared" si="4"/>
        <v>4.8</v>
      </c>
      <c r="D9" s="150">
        <f t="shared" si="5"/>
        <v>3.1</v>
      </c>
      <c r="E9" s="150">
        <f t="shared" si="6"/>
        <v>4.7</v>
      </c>
      <c r="I9" t="s">
        <v>749</v>
      </c>
      <c r="J9" s="121">
        <f t="shared" ref="J9:L9" si="10">J45/1000000</f>
        <v>4.649146</v>
      </c>
      <c r="K9" s="121">
        <f t="shared" si="10"/>
        <v>4.7616620000000003</v>
      </c>
      <c r="L9" s="121">
        <f t="shared" si="10"/>
        <v>3.0945179999999999</v>
      </c>
      <c r="M9" s="121">
        <f t="shared" si="8"/>
        <v>4.742038</v>
      </c>
      <c r="N9" s="121"/>
    </row>
    <row r="10" spans="1:14" ht="15.05" customHeight="1" x14ac:dyDescent="0.2">
      <c r="A10" s="143" t="s">
        <v>925</v>
      </c>
      <c r="B10" s="150">
        <f t="shared" si="3"/>
        <v>4.5999999999999996</v>
      </c>
      <c r="C10" s="150">
        <f t="shared" si="4"/>
        <v>4.2</v>
      </c>
      <c r="D10" s="150">
        <f t="shared" si="5"/>
        <v>3.7</v>
      </c>
      <c r="E10" s="150">
        <f t="shared" si="6"/>
        <v>4.3</v>
      </c>
      <c r="I10" t="s">
        <v>750</v>
      </c>
      <c r="J10" s="121">
        <f t="shared" ref="J10:L10" si="11">J46/1000000</f>
        <v>4.6069490000000002</v>
      </c>
      <c r="K10" s="121">
        <f t="shared" si="11"/>
        <v>4.1989970000000003</v>
      </c>
      <c r="L10" s="121">
        <f t="shared" si="11"/>
        <v>3.6619999999999999</v>
      </c>
      <c r="M10" s="121">
        <f t="shared" si="8"/>
        <v>4.2530000000000001</v>
      </c>
      <c r="N10" s="121"/>
    </row>
    <row r="11" spans="1:14" ht="15.05" customHeight="1" x14ac:dyDescent="0.2">
      <c r="A11" s="143" t="s">
        <v>926</v>
      </c>
      <c r="B11" s="150">
        <f t="shared" si="3"/>
        <v>11.1</v>
      </c>
      <c r="C11" s="150">
        <f t="shared" si="4"/>
        <v>11.2</v>
      </c>
      <c r="D11" s="150">
        <f t="shared" si="5"/>
        <v>9.9</v>
      </c>
      <c r="E11" s="150">
        <f t="shared" si="6"/>
        <v>11.3</v>
      </c>
      <c r="I11" t="s">
        <v>751</v>
      </c>
      <c r="J11" s="121">
        <f t="shared" ref="J11:L11" si="12">J47/1000000</f>
        <v>11.137143</v>
      </c>
      <c r="K11" s="121">
        <f t="shared" si="12"/>
        <v>11.163696</v>
      </c>
      <c r="L11" s="121">
        <f t="shared" si="12"/>
        <v>9.8975950000000008</v>
      </c>
      <c r="M11" s="121">
        <f t="shared" si="8"/>
        <v>11.344137</v>
      </c>
      <c r="N11" s="121"/>
    </row>
    <row r="12" spans="1:14" ht="15.05" customHeight="1" x14ac:dyDescent="0.2">
      <c r="A12" s="141" t="s">
        <v>922</v>
      </c>
      <c r="B12" s="150">
        <f t="shared" si="3"/>
        <v>7.5</v>
      </c>
      <c r="C12" s="150">
        <f t="shared" si="4"/>
        <v>6.6</v>
      </c>
      <c r="D12" s="150">
        <f t="shared" si="5"/>
        <v>6</v>
      </c>
      <c r="E12" s="150">
        <f t="shared" si="6"/>
        <v>6.7</v>
      </c>
      <c r="I12" t="s">
        <v>752</v>
      </c>
      <c r="J12" s="121">
        <f t="shared" ref="J12:L12" si="13">J48/1000000</f>
        <v>7.5354270000000003</v>
      </c>
      <c r="K12" s="121">
        <f t="shared" si="13"/>
        <v>6.6289490000000004</v>
      </c>
      <c r="L12" s="121">
        <f t="shared" si="13"/>
        <v>6.0441570000000002</v>
      </c>
      <c r="M12" s="121">
        <f t="shared" si="8"/>
        <v>6.6720319999999997</v>
      </c>
      <c r="N12" s="121"/>
    </row>
    <row r="13" spans="1:14" ht="15.05" customHeight="1" x14ac:dyDescent="0.2">
      <c r="A13" s="29" t="s">
        <v>1</v>
      </c>
      <c r="B13" s="149">
        <f t="shared" si="3"/>
        <v>77.8</v>
      </c>
      <c r="C13" s="149">
        <f t="shared" si="4"/>
        <v>75.3</v>
      </c>
      <c r="D13" s="149">
        <f t="shared" si="5"/>
        <v>94.1</v>
      </c>
      <c r="E13" s="149">
        <f t="shared" si="6"/>
        <v>102.3</v>
      </c>
      <c r="I13" t="s">
        <v>1</v>
      </c>
      <c r="J13" s="121">
        <f t="shared" ref="J13:L13" si="14">J49/1000000</f>
        <v>77.823999999999998</v>
      </c>
      <c r="K13" s="121">
        <f t="shared" si="14"/>
        <v>75.337000000000003</v>
      </c>
      <c r="L13" s="121">
        <f t="shared" si="14"/>
        <v>94.055999999999997</v>
      </c>
      <c r="M13" s="121">
        <f t="shared" si="8"/>
        <v>102.33799999999999</v>
      </c>
      <c r="N13" s="121"/>
    </row>
    <row r="14" spans="1:14" ht="15.05" customHeight="1" x14ac:dyDescent="0.2">
      <c r="A14" s="141" t="s">
        <v>927</v>
      </c>
      <c r="B14" s="150">
        <f t="shared" si="3"/>
        <v>57.6</v>
      </c>
      <c r="C14" s="150">
        <f t="shared" si="4"/>
        <v>58.7</v>
      </c>
      <c r="D14" s="150">
        <f t="shared" si="5"/>
        <v>77.599999999999994</v>
      </c>
      <c r="E14" s="150">
        <f t="shared" si="6"/>
        <v>82.5</v>
      </c>
      <c r="I14" t="s">
        <v>753</v>
      </c>
      <c r="J14" s="121">
        <f t="shared" ref="J14:L14" si="15">J50/1000000</f>
        <v>57.561</v>
      </c>
      <c r="K14" s="121">
        <f t="shared" si="15"/>
        <v>58.667000000000002</v>
      </c>
      <c r="L14" s="121">
        <f t="shared" si="15"/>
        <v>77.644000000000005</v>
      </c>
      <c r="M14" s="121">
        <f t="shared" si="8"/>
        <v>82.465000000000003</v>
      </c>
      <c r="N14" s="121"/>
    </row>
    <row r="15" spans="1:14" ht="15.05" customHeight="1" x14ac:dyDescent="0.2">
      <c r="A15" s="141" t="s">
        <v>928</v>
      </c>
      <c r="B15" s="150">
        <f t="shared" si="3"/>
        <v>20.3</v>
      </c>
      <c r="C15" s="150">
        <f t="shared" si="4"/>
        <v>16.7</v>
      </c>
      <c r="D15" s="150">
        <f t="shared" si="5"/>
        <v>16.399999999999999</v>
      </c>
      <c r="E15" s="150">
        <f t="shared" si="6"/>
        <v>19.899999999999999</v>
      </c>
      <c r="I15" t="s">
        <v>754</v>
      </c>
      <c r="J15" s="121">
        <f t="shared" ref="J15:L15" si="16">J51/1000000</f>
        <v>20.263332999999999</v>
      </c>
      <c r="K15" s="121">
        <f t="shared" si="16"/>
        <v>16.670632999999999</v>
      </c>
      <c r="L15" s="121">
        <f t="shared" si="16"/>
        <v>16.411545</v>
      </c>
      <c r="M15" s="121">
        <f t="shared" si="8"/>
        <v>19.873443000000002</v>
      </c>
      <c r="N15" s="121"/>
    </row>
    <row r="16" spans="1:14" ht="15.05" customHeight="1" x14ac:dyDescent="0.2">
      <c r="A16" s="29" t="s">
        <v>755</v>
      </c>
      <c r="B16" s="149">
        <f t="shared" si="3"/>
        <v>-4.0999999999999996</v>
      </c>
      <c r="C16" s="149">
        <f t="shared" si="4"/>
        <v>-1.1000000000000001</v>
      </c>
      <c r="D16" s="149">
        <f t="shared" si="5"/>
        <v>-29.4</v>
      </c>
      <c r="E16" s="149">
        <f t="shared" si="6"/>
        <v>-25.7</v>
      </c>
      <c r="I16" t="s">
        <v>755</v>
      </c>
      <c r="J16" s="121">
        <f t="shared" ref="J16:L16" si="17">J52/1000000</f>
        <v>-4.0860000000000003</v>
      </c>
      <c r="K16" s="121">
        <f t="shared" si="17"/>
        <v>-1.0629999999999999</v>
      </c>
      <c r="L16" s="121">
        <f t="shared" si="17"/>
        <v>-29.448</v>
      </c>
      <c r="M16" s="121">
        <f t="shared" si="8"/>
        <v>-25.702000000000002</v>
      </c>
      <c r="N16" s="121"/>
    </row>
    <row r="17" spans="1:14" ht="15.05" customHeight="1" x14ac:dyDescent="0.2">
      <c r="A17" s="141" t="s">
        <v>929</v>
      </c>
      <c r="B17" s="150">
        <f t="shared" si="3"/>
        <v>9</v>
      </c>
      <c r="C17" s="150">
        <f t="shared" si="4"/>
        <v>15.1</v>
      </c>
      <c r="D17" s="150">
        <f t="shared" si="5"/>
        <v>53.6</v>
      </c>
      <c r="E17" s="150">
        <f t="shared" si="6"/>
        <v>4.9000000000000004</v>
      </c>
      <c r="I17" t="s">
        <v>756</v>
      </c>
      <c r="J17" s="121">
        <f t="shared" ref="J17:L17" si="18">J53/1000000</f>
        <v>8.9890000000000008</v>
      </c>
      <c r="K17" s="121">
        <f t="shared" si="18"/>
        <v>15.129</v>
      </c>
      <c r="L17" s="121">
        <f t="shared" si="18"/>
        <v>53.588999999999999</v>
      </c>
      <c r="M17" s="121">
        <f t="shared" si="8"/>
        <v>4.8630000000000004</v>
      </c>
      <c r="N17" s="121"/>
    </row>
    <row r="18" spans="1:14" ht="15.05" customHeight="1" x14ac:dyDescent="0.2">
      <c r="A18" s="141" t="s">
        <v>930</v>
      </c>
      <c r="B18" s="150">
        <f t="shared" si="3"/>
        <v>16.399999999999999</v>
      </c>
      <c r="C18" s="150">
        <f t="shared" si="4"/>
        <v>17</v>
      </c>
      <c r="D18" s="150">
        <f t="shared" si="5"/>
        <v>18.100000000000001</v>
      </c>
      <c r="E18" s="150">
        <f t="shared" si="6"/>
        <v>19.600000000000001</v>
      </c>
      <c r="I18" t="s">
        <v>757</v>
      </c>
      <c r="J18" s="121">
        <f t="shared" ref="J18:L18" si="19">J54/1000000</f>
        <v>16.413</v>
      </c>
      <c r="K18" s="121">
        <f t="shared" si="19"/>
        <v>17.038</v>
      </c>
      <c r="L18" s="121">
        <f t="shared" si="19"/>
        <v>18.140999999999998</v>
      </c>
      <c r="M18" s="121">
        <f t="shared" si="8"/>
        <v>19.556000000000001</v>
      </c>
      <c r="N18" s="121"/>
    </row>
    <row r="19" spans="1:14" ht="15.05" customHeight="1" x14ac:dyDescent="0.2">
      <c r="A19" s="74" t="s">
        <v>758</v>
      </c>
      <c r="B19" s="149">
        <f t="shared" si="3"/>
        <v>3.3</v>
      </c>
      <c r="C19" s="149">
        <f t="shared" si="4"/>
        <v>0.8</v>
      </c>
      <c r="D19" s="149">
        <f t="shared" si="5"/>
        <v>-64.900000000000006</v>
      </c>
      <c r="E19" s="149">
        <f t="shared" si="6"/>
        <v>-11</v>
      </c>
      <c r="I19" t="s">
        <v>758</v>
      </c>
      <c r="J19" s="121">
        <f t="shared" ref="J19:L19" si="20">J55/1000000</f>
        <v>3.339</v>
      </c>
      <c r="K19" s="121">
        <f t="shared" si="20"/>
        <v>0.84499999999999997</v>
      </c>
      <c r="L19" s="121">
        <f t="shared" si="20"/>
        <v>-64.894999999999996</v>
      </c>
      <c r="M19" s="121">
        <f t="shared" si="8"/>
        <v>-11.01</v>
      </c>
      <c r="N19" s="121"/>
    </row>
    <row r="20" spans="1:14" ht="15.05" customHeight="1" x14ac:dyDescent="0.2">
      <c r="A20" s="28"/>
      <c r="B20" s="224" t="s">
        <v>759</v>
      </c>
      <c r="C20" s="224"/>
      <c r="D20" s="224"/>
      <c r="E20" s="224"/>
      <c r="J20" s="121"/>
      <c r="K20" s="121"/>
      <c r="L20" s="121"/>
      <c r="M20" s="121"/>
      <c r="N20" s="121"/>
    </row>
    <row r="21" spans="1:14" ht="15.05" customHeight="1" x14ac:dyDescent="0.2">
      <c r="A21" s="29" t="s">
        <v>0</v>
      </c>
      <c r="B21" s="149">
        <f>ROUND(J21,1)</f>
        <v>14.4</v>
      </c>
      <c r="C21" s="149">
        <f t="shared" ref="C21:C34" si="21">ROUND(K21,1)</f>
        <v>14.6</v>
      </c>
      <c r="D21" s="149">
        <f t="shared" ref="D21:D34" si="22">ROUND(L21,1)</f>
        <v>13.9</v>
      </c>
      <c r="E21" s="149">
        <f t="shared" ref="E21:E34" si="23">ROUND(M21,1)</f>
        <v>15.2</v>
      </c>
      <c r="I21" t="s">
        <v>0</v>
      </c>
      <c r="J21" s="121">
        <f>J6/(J$38/1000)*100</f>
        <v>14.409554727992246</v>
      </c>
      <c r="K21" s="121">
        <f t="shared" ref="K21:M21" si="24">K6/(K$38/1000)*100</f>
        <v>14.601054120855302</v>
      </c>
      <c r="L21" s="121">
        <f t="shared" si="24"/>
        <v>13.858691141813914</v>
      </c>
      <c r="M21" s="121">
        <f t="shared" si="24"/>
        <v>15.154431469401425</v>
      </c>
    </row>
    <row r="22" spans="1:14" ht="15.05" customHeight="1" x14ac:dyDescent="0.2">
      <c r="A22" s="28" t="s">
        <v>747</v>
      </c>
      <c r="B22" s="150">
        <f t="shared" ref="B22:B34" si="25">ROUND(J22,1)</f>
        <v>12.9</v>
      </c>
      <c r="C22" s="150">
        <f t="shared" si="21"/>
        <v>13.3</v>
      </c>
      <c r="D22" s="150">
        <f t="shared" si="22"/>
        <v>12.6</v>
      </c>
      <c r="E22" s="150">
        <f t="shared" si="23"/>
        <v>13.8</v>
      </c>
      <c r="F22" s="121"/>
      <c r="I22" t="s">
        <v>747</v>
      </c>
      <c r="J22" s="121">
        <f t="shared" ref="J22:M34" si="26">J7/(J$38/1000)*100</f>
        <v>12.937014819732049</v>
      </c>
      <c r="K22" s="121">
        <f t="shared" si="26"/>
        <v>13.297911121779048</v>
      </c>
      <c r="L22" s="121">
        <f t="shared" si="26"/>
        <v>12.562193725462492</v>
      </c>
      <c r="M22" s="121">
        <f t="shared" si="26"/>
        <v>13.835066527263873</v>
      </c>
    </row>
    <row r="23" spans="1:14" ht="15.05" customHeight="1" x14ac:dyDescent="0.2">
      <c r="A23" s="28" t="s">
        <v>748</v>
      </c>
      <c r="B23" s="150">
        <f t="shared" si="25"/>
        <v>6</v>
      </c>
      <c r="C23" s="150">
        <f t="shared" si="21"/>
        <v>6.4</v>
      </c>
      <c r="D23" s="150">
        <f t="shared" si="22"/>
        <v>6.6</v>
      </c>
      <c r="E23" s="150">
        <f t="shared" si="23"/>
        <v>6.8</v>
      </c>
      <c r="I23" t="s">
        <v>748</v>
      </c>
      <c r="J23" s="121">
        <f t="shared" si="26"/>
        <v>6.0223457726429501</v>
      </c>
      <c r="K23" s="121">
        <f t="shared" si="26"/>
        <v>6.3958691484173142</v>
      </c>
      <c r="L23" s="121">
        <f t="shared" si="26"/>
        <v>6.5579239394334428</v>
      </c>
      <c r="M23" s="121">
        <f t="shared" si="26"/>
        <v>6.8209032963453531</v>
      </c>
    </row>
    <row r="24" spans="1:14" ht="15.05" customHeight="1" x14ac:dyDescent="0.2">
      <c r="A24" s="28" t="s">
        <v>749</v>
      </c>
      <c r="B24" s="150">
        <f t="shared" si="25"/>
        <v>0.9</v>
      </c>
      <c r="C24" s="150">
        <f t="shared" si="21"/>
        <v>0.9</v>
      </c>
      <c r="D24" s="150">
        <f t="shared" si="22"/>
        <v>0.7</v>
      </c>
      <c r="E24" s="150">
        <f t="shared" si="23"/>
        <v>0.9</v>
      </c>
      <c r="I24" t="s">
        <v>749</v>
      </c>
      <c r="J24" s="121">
        <f t="shared" si="26"/>
        <v>0.90851560559584255</v>
      </c>
      <c r="K24" s="121">
        <f t="shared" si="26"/>
        <v>0.93606490248566254</v>
      </c>
      <c r="L24" s="121">
        <f t="shared" si="26"/>
        <v>0.66378728941901466</v>
      </c>
      <c r="M24" s="121">
        <f t="shared" si="26"/>
        <v>0.93771712897720916</v>
      </c>
    </row>
    <row r="25" spans="1:14" ht="15.05" customHeight="1" x14ac:dyDescent="0.2">
      <c r="A25" s="28" t="s">
        <v>750</v>
      </c>
      <c r="B25" s="150">
        <f t="shared" si="25"/>
        <v>0.9</v>
      </c>
      <c r="C25" s="150">
        <f t="shared" si="21"/>
        <v>0.8</v>
      </c>
      <c r="D25" s="150">
        <f t="shared" si="22"/>
        <v>0.8</v>
      </c>
      <c r="E25" s="150">
        <f t="shared" si="23"/>
        <v>0.8</v>
      </c>
      <c r="I25" t="s">
        <v>750</v>
      </c>
      <c r="J25" s="121">
        <f t="shared" si="26"/>
        <v>0.9002696539717534</v>
      </c>
      <c r="K25" s="121">
        <f t="shared" si="26"/>
        <v>0.82545416229513768</v>
      </c>
      <c r="L25" s="121">
        <f t="shared" si="26"/>
        <v>0.78551459511705291</v>
      </c>
      <c r="M25" s="121">
        <f t="shared" si="26"/>
        <v>0.84101201836427086</v>
      </c>
    </row>
    <row r="26" spans="1:14" ht="15.05" customHeight="1" x14ac:dyDescent="0.2">
      <c r="A26" s="28" t="s">
        <v>751</v>
      </c>
      <c r="B26" s="150">
        <f t="shared" si="25"/>
        <v>2.2000000000000002</v>
      </c>
      <c r="C26" s="150">
        <f t="shared" si="21"/>
        <v>2.2000000000000002</v>
      </c>
      <c r="D26" s="150">
        <f t="shared" si="22"/>
        <v>2.1</v>
      </c>
      <c r="E26" s="150">
        <f t="shared" si="23"/>
        <v>2.2000000000000002</v>
      </c>
      <c r="I26" t="s">
        <v>751</v>
      </c>
      <c r="J26" s="121">
        <f t="shared" si="26"/>
        <v>2.1763713630960391</v>
      </c>
      <c r="K26" s="121">
        <f t="shared" si="26"/>
        <v>2.1946001223143474</v>
      </c>
      <c r="L26" s="121">
        <f t="shared" si="26"/>
        <v>2.1230762777328147</v>
      </c>
      <c r="M26" s="121">
        <f t="shared" si="26"/>
        <v>2.2432531283731025</v>
      </c>
    </row>
    <row r="27" spans="1:14" ht="15.05" customHeight="1" x14ac:dyDescent="0.2">
      <c r="A27" s="28" t="s">
        <v>752</v>
      </c>
      <c r="B27" s="150">
        <f t="shared" si="25"/>
        <v>1.5</v>
      </c>
      <c r="C27" s="150">
        <f t="shared" si="21"/>
        <v>1.3</v>
      </c>
      <c r="D27" s="150">
        <f t="shared" si="22"/>
        <v>1.3</v>
      </c>
      <c r="E27" s="150">
        <f>ROUND(M27,1)+0.1</f>
        <v>1.4000000000000001</v>
      </c>
      <c r="I27" t="s">
        <v>752</v>
      </c>
      <c r="J27" s="121">
        <f t="shared" si="26"/>
        <v>1.4725399082601973</v>
      </c>
      <c r="K27" s="121">
        <f t="shared" si="26"/>
        <v>1.3031429990762533</v>
      </c>
      <c r="L27" s="121">
        <f t="shared" si="26"/>
        <v>1.29649741635142</v>
      </c>
      <c r="M27" s="121">
        <f t="shared" si="26"/>
        <v>1.3193649421375506</v>
      </c>
    </row>
    <row r="28" spans="1:14" ht="15.05" customHeight="1" x14ac:dyDescent="0.2">
      <c r="A28" s="29" t="s">
        <v>1</v>
      </c>
      <c r="B28" s="149">
        <f t="shared" si="25"/>
        <v>15.2</v>
      </c>
      <c r="C28" s="149">
        <f t="shared" si="21"/>
        <v>14.8</v>
      </c>
      <c r="D28" s="149">
        <f t="shared" si="22"/>
        <v>20.2</v>
      </c>
      <c r="E28" s="149">
        <f t="shared" si="23"/>
        <v>20.2</v>
      </c>
      <c r="I28" t="s">
        <v>1</v>
      </c>
      <c r="J28" s="121">
        <f t="shared" si="26"/>
        <v>15.208022826104159</v>
      </c>
      <c r="K28" s="121">
        <f t="shared" si="26"/>
        <v>14.8100225422473</v>
      </c>
      <c r="L28" s="121">
        <f t="shared" si="26"/>
        <v>20.175412550062674</v>
      </c>
      <c r="M28" s="121">
        <f t="shared" si="26"/>
        <v>20.236888769189456</v>
      </c>
    </row>
    <row r="29" spans="1:14" ht="15.05" customHeight="1" x14ac:dyDescent="0.2">
      <c r="A29" s="28" t="s">
        <v>753</v>
      </c>
      <c r="B29" s="150">
        <f t="shared" si="25"/>
        <v>11.2</v>
      </c>
      <c r="C29" s="150">
        <f t="shared" si="21"/>
        <v>11.5</v>
      </c>
      <c r="D29" s="150">
        <f t="shared" si="22"/>
        <v>16.7</v>
      </c>
      <c r="E29" s="150">
        <f t="shared" si="23"/>
        <v>16.3</v>
      </c>
      <c r="I29" t="s">
        <v>753</v>
      </c>
      <c r="J29" s="121">
        <f t="shared" si="26"/>
        <v>11.248316738967176</v>
      </c>
      <c r="K29" s="121">
        <f t="shared" si="26"/>
        <v>11.532973074133857</v>
      </c>
      <c r="L29" s="121">
        <f t="shared" si="26"/>
        <v>16.654968657364407</v>
      </c>
      <c r="M29" s="121">
        <f t="shared" si="26"/>
        <v>16.307090546534116</v>
      </c>
    </row>
    <row r="30" spans="1:14" ht="15.05" customHeight="1" x14ac:dyDescent="0.2">
      <c r="A30" s="28" t="s">
        <v>754</v>
      </c>
      <c r="B30" s="150">
        <f t="shared" si="25"/>
        <v>4</v>
      </c>
      <c r="C30" s="150">
        <f t="shared" si="21"/>
        <v>3.3</v>
      </c>
      <c r="D30" s="150">
        <f t="shared" si="22"/>
        <v>3.5</v>
      </c>
      <c r="E30" s="150">
        <f t="shared" si="23"/>
        <v>3.9</v>
      </c>
      <c r="I30" t="s">
        <v>754</v>
      </c>
      <c r="J30" s="121">
        <f t="shared" si="26"/>
        <v>3.9597711605282395</v>
      </c>
      <c r="K30" s="121">
        <f t="shared" si="26"/>
        <v>3.2771739055647515</v>
      </c>
      <c r="L30" s="121">
        <f t="shared" si="26"/>
        <v>3.5203462932605936</v>
      </c>
      <c r="M30" s="121">
        <f t="shared" si="26"/>
        <v>3.9298858239542191</v>
      </c>
    </row>
    <row r="31" spans="1:14" ht="15.05" customHeight="1" x14ac:dyDescent="0.2">
      <c r="A31" s="29" t="s">
        <v>755</v>
      </c>
      <c r="B31" s="149">
        <f t="shared" si="25"/>
        <v>-0.8</v>
      </c>
      <c r="C31" s="149">
        <f t="shared" si="21"/>
        <v>-0.2</v>
      </c>
      <c r="D31" s="149">
        <f t="shared" si="22"/>
        <v>-6.3</v>
      </c>
      <c r="E31" s="149">
        <f t="shared" si="23"/>
        <v>-5.0999999999999996</v>
      </c>
      <c r="I31" t="s">
        <v>755</v>
      </c>
      <c r="J31" s="121">
        <f t="shared" si="26"/>
        <v>-0.79846809811191422</v>
      </c>
      <c r="K31" s="121">
        <f t="shared" si="26"/>
        <v>-0.20896842139199701</v>
      </c>
      <c r="L31" s="121">
        <f t="shared" si="26"/>
        <v>-6.316721408248763</v>
      </c>
      <c r="M31" s="121">
        <f t="shared" si="26"/>
        <v>-5.0824572997880306</v>
      </c>
    </row>
    <row r="32" spans="1:14" ht="15.05" customHeight="1" x14ac:dyDescent="0.2">
      <c r="A32" s="28" t="s">
        <v>756</v>
      </c>
      <c r="B32" s="150">
        <f t="shared" si="25"/>
        <v>1.8</v>
      </c>
      <c r="C32" s="150">
        <f t="shared" si="21"/>
        <v>3</v>
      </c>
      <c r="D32" s="150">
        <f t="shared" si="22"/>
        <v>11.5</v>
      </c>
      <c r="E32" s="150">
        <f t="shared" si="23"/>
        <v>1</v>
      </c>
      <c r="I32" t="s">
        <v>756</v>
      </c>
      <c r="J32" s="121">
        <f t="shared" si="26"/>
        <v>1.7565907327283397</v>
      </c>
      <c r="K32" s="121">
        <f t="shared" si="26"/>
        <v>2.9741140613730224</v>
      </c>
      <c r="L32" s="121">
        <f t="shared" si="26"/>
        <v>11.495068715927838</v>
      </c>
      <c r="M32" s="121">
        <f t="shared" si="26"/>
        <v>0.96163683172006809</v>
      </c>
    </row>
    <row r="33" spans="1:14" ht="15.05" customHeight="1" x14ac:dyDescent="0.2">
      <c r="A33" s="28" t="s">
        <v>757</v>
      </c>
      <c r="B33" s="150">
        <f t="shared" si="25"/>
        <v>3.2</v>
      </c>
      <c r="C33" s="150">
        <f t="shared" si="21"/>
        <v>3.3</v>
      </c>
      <c r="D33" s="150">
        <f t="shared" si="22"/>
        <v>3.9</v>
      </c>
      <c r="E33" s="150">
        <f t="shared" si="23"/>
        <v>3.9</v>
      </c>
      <c r="I33" t="s">
        <v>757</v>
      </c>
      <c r="J33" s="121">
        <f t="shared" si="26"/>
        <v>3.2073560681132762</v>
      </c>
      <c r="K33" s="121">
        <f t="shared" si="26"/>
        <v>3.349392251812648</v>
      </c>
      <c r="L33" s="121">
        <f t="shared" si="26"/>
        <v>3.8913217558761479</v>
      </c>
      <c r="M33" s="121">
        <f t="shared" si="26"/>
        <v>3.8671128688294574</v>
      </c>
    </row>
    <row r="34" spans="1:14" ht="15.05" customHeight="1" x14ac:dyDescent="0.2">
      <c r="A34" s="74" t="s">
        <v>758</v>
      </c>
      <c r="B34" s="151">
        <f t="shared" si="25"/>
        <v>0.7</v>
      </c>
      <c r="C34" s="151">
        <f t="shared" si="21"/>
        <v>0.2</v>
      </c>
      <c r="D34" s="151">
        <f t="shared" si="22"/>
        <v>-13.9</v>
      </c>
      <c r="E34" s="151">
        <f t="shared" si="23"/>
        <v>-2.2000000000000002</v>
      </c>
      <c r="I34" t="s">
        <v>758</v>
      </c>
      <c r="J34" s="121">
        <f t="shared" si="26"/>
        <v>0.65249265286237912</v>
      </c>
      <c r="K34" s="121">
        <f t="shared" si="26"/>
        <v>0.16611318539627232</v>
      </c>
      <c r="L34" s="121">
        <f t="shared" si="26"/>
        <v>-13.920253864041818</v>
      </c>
      <c r="M34" s="121">
        <f t="shared" si="26"/>
        <v>-2.1771790082743059</v>
      </c>
    </row>
    <row r="35" spans="1:14" ht="15.05" customHeight="1" x14ac:dyDescent="0.25">
      <c r="A35" s="75" t="s">
        <v>760</v>
      </c>
      <c r="B35" s="49"/>
      <c r="C35" s="49"/>
      <c r="D35" s="49"/>
      <c r="E35" s="49"/>
    </row>
    <row r="36" spans="1:14" ht="15.05" customHeight="1" x14ac:dyDescent="0.25">
      <c r="A36" s="75"/>
      <c r="B36" s="49"/>
      <c r="C36" s="49"/>
      <c r="D36" s="49"/>
      <c r="E36" s="49"/>
    </row>
    <row r="37" spans="1:14" ht="16.3" customHeight="1" x14ac:dyDescent="0.2">
      <c r="J37" s="15" t="s">
        <v>658</v>
      </c>
      <c r="K37" s="15" t="s">
        <v>709</v>
      </c>
      <c r="L37" s="15" t="s">
        <v>715</v>
      </c>
      <c r="M37" s="131" t="s">
        <v>770</v>
      </c>
    </row>
    <row r="38" spans="1:14" ht="16.3" customHeight="1" x14ac:dyDescent="0.2">
      <c r="I38" s="24" t="s">
        <v>786</v>
      </c>
      <c r="J38" s="8">
        <f>ngdp!F7</f>
        <v>511729.9</v>
      </c>
      <c r="K38" s="8">
        <f>ngdp!G7</f>
        <v>508689.30000000005</v>
      </c>
      <c r="L38" s="8">
        <f>ngdp!H7</f>
        <v>466191.21054705675</v>
      </c>
      <c r="M38" s="130">
        <f>ngdp!I7</f>
        <v>505700.26434008474</v>
      </c>
    </row>
    <row r="39" spans="1:14" ht="16.3" customHeight="1" x14ac:dyDescent="0.2">
      <c r="I39" s="24"/>
      <c r="J39" s="15"/>
      <c r="K39" s="15"/>
      <c r="L39" s="15"/>
      <c r="M39" s="15"/>
    </row>
    <row r="40" spans="1:14" x14ac:dyDescent="0.2">
      <c r="H40" s="1" t="s">
        <v>853</v>
      </c>
      <c r="I40" t="s">
        <v>593</v>
      </c>
      <c r="J40" t="s">
        <v>658</v>
      </c>
      <c r="K40" t="s">
        <v>709</v>
      </c>
      <c r="L40" t="s">
        <v>715</v>
      </c>
      <c r="M40" t="s">
        <v>770</v>
      </c>
    </row>
    <row r="41" spans="1:14" x14ac:dyDescent="0.2">
      <c r="H41" s="5"/>
      <c r="I41" s="119" t="s">
        <v>857</v>
      </c>
      <c r="J41" s="14"/>
      <c r="K41" s="14"/>
      <c r="L41" s="14"/>
      <c r="M41" s="14"/>
      <c r="N41" s="4"/>
    </row>
    <row r="42" spans="1:14" x14ac:dyDescent="0.2">
      <c r="H42" s="4" t="s">
        <v>684</v>
      </c>
      <c r="I42" s="4" t="s">
        <v>668</v>
      </c>
      <c r="J42" s="6">
        <v>73738000</v>
      </c>
      <c r="K42" s="6">
        <v>74274000</v>
      </c>
      <c r="L42" s="6">
        <v>64608000</v>
      </c>
      <c r="M42" s="6" t="e">
        <v>#N/A</v>
      </c>
      <c r="N42" s="6"/>
    </row>
    <row r="43" spans="1:14" x14ac:dyDescent="0.2">
      <c r="H43" s="4" t="s">
        <v>763</v>
      </c>
      <c r="I43" s="4" t="s">
        <v>669</v>
      </c>
      <c r="J43" s="6">
        <v>66202573</v>
      </c>
      <c r="K43" s="6">
        <v>67645051</v>
      </c>
      <c r="L43" s="6">
        <v>58563843</v>
      </c>
      <c r="M43" s="6" t="e">
        <v>#N/A</v>
      </c>
      <c r="N43" s="6"/>
    </row>
    <row r="44" spans="1:14" x14ac:dyDescent="0.2">
      <c r="H44" s="13"/>
      <c r="I44" s="4" t="str">
        <f>A8</f>
        <v>Income Tax</v>
      </c>
      <c r="J44" s="6">
        <f>SUM(J57:J60)</f>
        <v>30818144</v>
      </c>
      <c r="K44" s="6">
        <f t="shared" ref="K44:L44" si="27">SUM(K57:K60)</f>
        <v>32535102</v>
      </c>
      <c r="L44" s="6">
        <f t="shared" si="27"/>
        <v>30572465</v>
      </c>
      <c r="M44" s="6"/>
      <c r="N44" s="6"/>
    </row>
    <row r="45" spans="1:14" x14ac:dyDescent="0.2">
      <c r="H45" s="13" t="s">
        <v>689</v>
      </c>
      <c r="I45" s="4" t="s">
        <v>702</v>
      </c>
      <c r="J45" s="6">
        <v>4649146</v>
      </c>
      <c r="K45" s="6">
        <v>4761662</v>
      </c>
      <c r="L45" s="6">
        <v>3094518</v>
      </c>
      <c r="M45" s="6" t="e">
        <v>#N/A</v>
      </c>
      <c r="N45" s="6"/>
    </row>
    <row r="46" spans="1:14" x14ac:dyDescent="0.2">
      <c r="H46" s="13" t="s">
        <v>691</v>
      </c>
      <c r="I46" s="4" t="s">
        <v>704</v>
      </c>
      <c r="J46" s="6">
        <v>4606949</v>
      </c>
      <c r="K46" s="6">
        <v>4198997</v>
      </c>
      <c r="L46" s="6">
        <v>3662000</v>
      </c>
      <c r="M46" s="6" t="e">
        <v>#N/A</v>
      </c>
      <c r="N46" s="6"/>
    </row>
    <row r="47" spans="1:14" x14ac:dyDescent="0.2">
      <c r="H47" s="13" t="s">
        <v>690</v>
      </c>
      <c r="I47" s="4" t="s">
        <v>703</v>
      </c>
      <c r="J47" s="6">
        <v>11137143</v>
      </c>
      <c r="K47" s="6">
        <v>11163696</v>
      </c>
      <c r="L47" s="6">
        <v>9897595</v>
      </c>
      <c r="M47" s="6" t="e">
        <v>#N/A</v>
      </c>
      <c r="N47" s="6"/>
    </row>
    <row r="48" spans="1:14" x14ac:dyDescent="0.2">
      <c r="H48" s="13"/>
      <c r="I48" s="4"/>
      <c r="J48" s="6">
        <f>J42-J43</f>
        <v>7535427</v>
      </c>
      <c r="K48" s="6">
        <f>K42-K43</f>
        <v>6628949</v>
      </c>
      <c r="L48" s="6">
        <f>L42-L43</f>
        <v>6044157</v>
      </c>
      <c r="M48" s="6" t="e">
        <f t="shared" ref="M48" si="28">M43-M44</f>
        <v>#N/A</v>
      </c>
      <c r="N48" s="6"/>
    </row>
    <row r="49" spans="8:14" x14ac:dyDescent="0.2">
      <c r="H49" s="13" t="s">
        <v>764</v>
      </c>
      <c r="I49" s="4" t="s">
        <v>670</v>
      </c>
      <c r="J49" s="6">
        <v>77824000</v>
      </c>
      <c r="K49" s="6">
        <v>75337000</v>
      </c>
      <c r="L49" s="6">
        <v>94056000</v>
      </c>
      <c r="M49" s="6" t="e">
        <v>#N/A</v>
      </c>
      <c r="N49" s="6"/>
    </row>
    <row r="50" spans="8:14" x14ac:dyDescent="0.2">
      <c r="H50" s="13" t="s">
        <v>768</v>
      </c>
      <c r="I50" s="4" t="s">
        <v>671</v>
      </c>
      <c r="J50" s="6">
        <v>57561000</v>
      </c>
      <c r="K50" s="6">
        <v>58667000</v>
      </c>
      <c r="L50" s="6">
        <v>77644000</v>
      </c>
      <c r="M50" s="6" t="e">
        <v>#N/A</v>
      </c>
      <c r="N50" s="6"/>
    </row>
    <row r="51" spans="8:14" x14ac:dyDescent="0.2">
      <c r="H51" s="13" t="s">
        <v>765</v>
      </c>
      <c r="I51" s="4" t="s">
        <v>672</v>
      </c>
      <c r="J51" s="6">
        <v>20263333</v>
      </c>
      <c r="K51" s="6">
        <v>16670633</v>
      </c>
      <c r="L51" s="6">
        <v>16411545</v>
      </c>
      <c r="M51" s="6" t="e">
        <v>#N/A</v>
      </c>
      <c r="N51" s="6"/>
    </row>
    <row r="52" spans="8:14" x14ac:dyDescent="0.2">
      <c r="H52" s="13" t="s">
        <v>767</v>
      </c>
      <c r="I52" s="4" t="s">
        <v>667</v>
      </c>
      <c r="J52" s="6">
        <v>-4086000</v>
      </c>
      <c r="K52" s="6">
        <v>-1063000</v>
      </c>
      <c r="L52" s="6">
        <v>-29448000</v>
      </c>
      <c r="M52" s="6" t="e">
        <v>#N/A</v>
      </c>
      <c r="N52" s="6"/>
    </row>
    <row r="53" spans="8:14" x14ac:dyDescent="0.2">
      <c r="H53" s="13" t="s">
        <v>766</v>
      </c>
      <c r="I53" s="4" t="s">
        <v>673</v>
      </c>
      <c r="J53" s="6">
        <v>8989000</v>
      </c>
      <c r="K53" s="6">
        <v>15129000</v>
      </c>
      <c r="L53" s="6">
        <v>53589000</v>
      </c>
      <c r="M53" s="6" t="e">
        <v>#N/A</v>
      </c>
      <c r="N53" s="6"/>
    </row>
    <row r="54" spans="8:14" x14ac:dyDescent="0.2">
      <c r="H54" s="13" t="s">
        <v>769</v>
      </c>
      <c r="I54" s="4" t="s">
        <v>674</v>
      </c>
      <c r="J54" s="6">
        <v>16413000</v>
      </c>
      <c r="K54" s="6">
        <v>17038000</v>
      </c>
      <c r="L54" s="6">
        <v>18141000</v>
      </c>
      <c r="M54" s="6" t="e">
        <v>#N/A</v>
      </c>
      <c r="N54" s="6"/>
    </row>
    <row r="55" spans="8:14" x14ac:dyDescent="0.2">
      <c r="H55" s="4" t="s">
        <v>789</v>
      </c>
      <c r="I55" s="4" t="s">
        <v>791</v>
      </c>
      <c r="J55" s="6">
        <v>3339000</v>
      </c>
      <c r="K55" s="6">
        <v>845000</v>
      </c>
      <c r="L55" s="6">
        <v>-64895000</v>
      </c>
      <c r="M55" s="6" t="e">
        <v>#N/A</v>
      </c>
      <c r="N55" s="6"/>
    </row>
    <row r="56" spans="8:14" x14ac:dyDescent="0.2">
      <c r="H56" s="13"/>
      <c r="I56" s="4"/>
      <c r="J56" s="12"/>
      <c r="K56" s="12"/>
      <c r="L56" s="12"/>
      <c r="M56" s="12"/>
      <c r="N56" s="12"/>
    </row>
    <row r="57" spans="8:14" x14ac:dyDescent="0.2">
      <c r="H57" s="4" t="s">
        <v>685</v>
      </c>
      <c r="I57" s="4" t="s">
        <v>698</v>
      </c>
      <c r="J57" s="6">
        <v>16031956</v>
      </c>
      <c r="K57" s="6">
        <v>16731930</v>
      </c>
      <c r="L57" s="6">
        <v>13744397</v>
      </c>
      <c r="M57" s="6" t="e">
        <v>#N/A</v>
      </c>
      <c r="N57" s="6"/>
    </row>
    <row r="58" spans="8:14" x14ac:dyDescent="0.2">
      <c r="H58" s="4" t="s">
        <v>686</v>
      </c>
      <c r="I58" s="4" t="s">
        <v>699</v>
      </c>
      <c r="J58" s="6">
        <v>11705808</v>
      </c>
      <c r="K58" s="6">
        <v>12367744</v>
      </c>
      <c r="L58" s="6">
        <v>12773000</v>
      </c>
      <c r="M58" s="6" t="e">
        <v>#N/A</v>
      </c>
      <c r="N58" s="6"/>
    </row>
    <row r="59" spans="8:14" x14ac:dyDescent="0.2">
      <c r="H59" s="4" t="s">
        <v>687</v>
      </c>
      <c r="I59" s="4" t="s">
        <v>700</v>
      </c>
      <c r="J59" s="6">
        <v>1589898</v>
      </c>
      <c r="K59" s="6">
        <v>1637344</v>
      </c>
      <c r="L59" s="6">
        <v>1536000</v>
      </c>
      <c r="M59" s="6" t="e">
        <v>#N/A</v>
      </c>
      <c r="N59" s="6"/>
    </row>
    <row r="60" spans="8:14" x14ac:dyDescent="0.2">
      <c r="H60" s="4" t="s">
        <v>688</v>
      </c>
      <c r="I60" s="4" t="s">
        <v>701</v>
      </c>
      <c r="J60" s="6">
        <v>1490482</v>
      </c>
      <c r="K60" s="6">
        <v>1798084</v>
      </c>
      <c r="L60" s="6">
        <v>2519068</v>
      </c>
      <c r="M60" s="6" t="e">
        <v>#N/A</v>
      </c>
      <c r="N60" s="6"/>
    </row>
    <row r="61" spans="8:14" x14ac:dyDescent="0.2">
      <c r="H61" s="4"/>
      <c r="I61" s="4"/>
      <c r="J61" s="12"/>
      <c r="K61" s="12"/>
      <c r="L61" s="12"/>
      <c r="M61" s="12"/>
      <c r="N61" s="12"/>
    </row>
    <row r="62" spans="8:14" x14ac:dyDescent="0.2">
      <c r="H62" s="4"/>
      <c r="I62" s="120" t="s">
        <v>762</v>
      </c>
      <c r="J62" s="7"/>
      <c r="K62" s="7"/>
      <c r="L62" s="7"/>
      <c r="M62" s="7"/>
      <c r="N62" s="7"/>
    </row>
    <row r="63" spans="8:14" x14ac:dyDescent="0.2">
      <c r="H63" s="4" t="s">
        <v>677</v>
      </c>
      <c r="I63" s="4" t="s">
        <v>660</v>
      </c>
      <c r="J63" s="6">
        <v>72677000</v>
      </c>
      <c r="K63" s="6">
        <v>74895073</v>
      </c>
      <c r="L63" s="6">
        <v>68800000</v>
      </c>
      <c r="M63" s="6">
        <v>76636000</v>
      </c>
      <c r="N63" s="6"/>
    </row>
    <row r="64" spans="8:14" x14ac:dyDescent="0.2">
      <c r="H64" s="4" t="s">
        <v>771</v>
      </c>
      <c r="I64" s="4" t="s">
        <v>661</v>
      </c>
      <c r="J64" s="6">
        <v>63281004</v>
      </c>
      <c r="K64" s="6">
        <v>67720651</v>
      </c>
      <c r="L64" s="6">
        <v>69273402</v>
      </c>
      <c r="M64" s="6">
        <v>69963968</v>
      </c>
      <c r="N64" s="6"/>
    </row>
    <row r="65" spans="8:14" x14ac:dyDescent="0.2">
      <c r="H65" s="13"/>
      <c r="I65" s="4">
        <f>A52</f>
        <v>0</v>
      </c>
      <c r="J65" s="6">
        <f>SUM(J78:J81)</f>
        <v>28346148</v>
      </c>
      <c r="K65" s="6">
        <f t="shared" ref="K65:M65" si="29">SUM(K78:K81)</f>
        <v>31354473</v>
      </c>
      <c r="L65" s="6">
        <f t="shared" si="29"/>
        <v>33898935</v>
      </c>
      <c r="M65" s="6">
        <f t="shared" si="29"/>
        <v>34493326</v>
      </c>
      <c r="N65" s="6"/>
    </row>
    <row r="66" spans="8:14" x14ac:dyDescent="0.2">
      <c r="H66" s="13" t="s">
        <v>682</v>
      </c>
      <c r="I66" s="4" t="s">
        <v>696</v>
      </c>
      <c r="J66" s="6">
        <v>4445046</v>
      </c>
      <c r="K66" s="6">
        <v>4690047</v>
      </c>
      <c r="L66" s="6">
        <v>4646103</v>
      </c>
      <c r="M66" s="6">
        <v>4742038</v>
      </c>
      <c r="N66" s="6"/>
    </row>
    <row r="67" spans="8:14" x14ac:dyDescent="0.2">
      <c r="H67" s="13" t="s">
        <v>683</v>
      </c>
      <c r="I67" s="4" t="s">
        <v>697</v>
      </c>
      <c r="J67" s="6">
        <v>3762680</v>
      </c>
      <c r="K67" s="6">
        <v>4023913</v>
      </c>
      <c r="L67" s="6">
        <v>4285690</v>
      </c>
      <c r="M67" s="6">
        <v>4253000</v>
      </c>
      <c r="N67" s="6"/>
    </row>
    <row r="68" spans="8:14" x14ac:dyDescent="0.2">
      <c r="H68" s="13" t="s">
        <v>772</v>
      </c>
      <c r="I68" s="4" t="s">
        <v>787</v>
      </c>
      <c r="J68" s="6">
        <v>11364110</v>
      </c>
      <c r="K68" s="6">
        <v>11690732</v>
      </c>
      <c r="L68" s="6">
        <v>11272792</v>
      </c>
      <c r="M68" s="6">
        <v>11344137</v>
      </c>
      <c r="N68" s="6"/>
    </row>
    <row r="69" spans="8:14" x14ac:dyDescent="0.2">
      <c r="H69" s="13"/>
      <c r="I69" s="4"/>
      <c r="J69" s="6">
        <f>J63-J64</f>
        <v>9395996</v>
      </c>
      <c r="K69" s="6">
        <f t="shared" ref="K69:M69" si="30">K63-K64</f>
        <v>7174422</v>
      </c>
      <c r="L69" s="6">
        <f t="shared" si="30"/>
        <v>-473402</v>
      </c>
      <c r="M69" s="6">
        <f t="shared" si="30"/>
        <v>6672032</v>
      </c>
      <c r="N69" s="6"/>
    </row>
    <row r="70" spans="8:14" x14ac:dyDescent="0.2">
      <c r="H70" s="13" t="s">
        <v>773</v>
      </c>
      <c r="I70" s="4" t="s">
        <v>662</v>
      </c>
      <c r="J70" s="6">
        <v>80019000</v>
      </c>
      <c r="K70" s="6">
        <v>80252212</v>
      </c>
      <c r="L70" s="6">
        <v>110500000</v>
      </c>
      <c r="M70" s="6">
        <v>102338000</v>
      </c>
      <c r="N70" s="6"/>
    </row>
    <row r="71" spans="8:14" x14ac:dyDescent="0.2">
      <c r="H71" s="13" t="s">
        <v>774</v>
      </c>
      <c r="I71" s="4" t="s">
        <v>663</v>
      </c>
      <c r="J71" s="6">
        <v>57667000</v>
      </c>
      <c r="K71" s="6">
        <v>60785747</v>
      </c>
      <c r="L71" s="6">
        <v>64599000</v>
      </c>
      <c r="M71" s="6">
        <v>82465000</v>
      </c>
      <c r="N71" s="6"/>
    </row>
    <row r="72" spans="8:14" x14ac:dyDescent="0.2">
      <c r="H72" s="13" t="s">
        <v>775</v>
      </c>
      <c r="I72" s="4" t="s">
        <v>664</v>
      </c>
      <c r="J72" s="6">
        <v>22351172</v>
      </c>
      <c r="K72" s="6">
        <v>19466464</v>
      </c>
      <c r="L72" s="6">
        <v>19009524</v>
      </c>
      <c r="M72" s="6">
        <v>19873443</v>
      </c>
      <c r="N72" s="6"/>
    </row>
    <row r="73" spans="8:14" x14ac:dyDescent="0.2">
      <c r="H73" s="13" t="s">
        <v>776</v>
      </c>
      <c r="I73" s="4" t="s">
        <v>659</v>
      </c>
      <c r="J73" s="6">
        <v>-7342000</v>
      </c>
      <c r="K73" s="6">
        <v>-5357000</v>
      </c>
      <c r="L73" s="6">
        <v>-41700000</v>
      </c>
      <c r="M73" s="6">
        <v>-25702000</v>
      </c>
      <c r="N73" s="6"/>
    </row>
    <row r="74" spans="8:14" x14ac:dyDescent="0.2">
      <c r="H74" s="13" t="s">
        <v>777</v>
      </c>
      <c r="I74" s="4" t="s">
        <v>665</v>
      </c>
      <c r="J74" s="6">
        <v>9114000</v>
      </c>
      <c r="K74" s="6">
        <v>15297000</v>
      </c>
      <c r="L74" s="6">
        <v>51200000</v>
      </c>
      <c r="M74" s="6">
        <v>4863000</v>
      </c>
      <c r="N74" s="6"/>
    </row>
    <row r="75" spans="8:14" x14ac:dyDescent="0.2">
      <c r="H75" s="13" t="s">
        <v>778</v>
      </c>
      <c r="I75" s="4" t="s">
        <v>666</v>
      </c>
      <c r="J75" s="6">
        <v>15850000</v>
      </c>
      <c r="K75" s="6">
        <v>17169000</v>
      </c>
      <c r="L75" s="6">
        <v>18632000</v>
      </c>
      <c r="M75" s="6">
        <v>19556000</v>
      </c>
      <c r="N75" s="6"/>
    </row>
    <row r="76" spans="8:14" x14ac:dyDescent="0.2">
      <c r="H76" s="4" t="s">
        <v>790</v>
      </c>
      <c r="I76" s="4" t="s">
        <v>792</v>
      </c>
      <c r="J76" s="6">
        <v>-605000</v>
      </c>
      <c r="K76" s="6">
        <v>-3485000</v>
      </c>
      <c r="L76" s="6">
        <v>-74300000</v>
      </c>
      <c r="M76" s="6">
        <v>-11010000</v>
      </c>
      <c r="N76" s="6"/>
    </row>
    <row r="77" spans="8:14" x14ac:dyDescent="0.2">
      <c r="H77" s="25"/>
      <c r="I77" s="4"/>
      <c r="J77" s="7"/>
      <c r="K77" s="7"/>
      <c r="L77" s="7"/>
      <c r="M77" s="7"/>
      <c r="N77" s="7"/>
    </row>
    <row r="78" spans="8:14" x14ac:dyDescent="0.2">
      <c r="H78" s="4" t="s">
        <v>678</v>
      </c>
      <c r="I78" s="4" t="s">
        <v>692</v>
      </c>
      <c r="J78" s="6">
        <v>15111836</v>
      </c>
      <c r="K78" s="6">
        <v>16722061</v>
      </c>
      <c r="L78" s="6">
        <v>17095204</v>
      </c>
      <c r="M78" s="6">
        <v>17967566</v>
      </c>
      <c r="N78" s="6"/>
    </row>
    <row r="79" spans="8:14" x14ac:dyDescent="0.2">
      <c r="H79" s="4" t="s">
        <v>679</v>
      </c>
      <c r="I79" s="4" t="s">
        <v>693</v>
      </c>
      <c r="J79" s="6">
        <v>11425000</v>
      </c>
      <c r="K79" s="6">
        <v>11797000</v>
      </c>
      <c r="L79" s="6">
        <v>12513600</v>
      </c>
      <c r="M79" s="6">
        <v>12372534</v>
      </c>
      <c r="N79" s="6"/>
    </row>
    <row r="80" spans="8:14" x14ac:dyDescent="0.2">
      <c r="H80" s="4" t="s">
        <v>680</v>
      </c>
      <c r="I80" s="4" t="s">
        <v>694</v>
      </c>
      <c r="J80" s="6">
        <v>1351000</v>
      </c>
      <c r="K80" s="6">
        <v>1541000</v>
      </c>
      <c r="L80" s="6">
        <v>1701000</v>
      </c>
      <c r="M80" s="6">
        <v>1648000</v>
      </c>
      <c r="N80" s="6"/>
    </row>
    <row r="81" spans="8:14" x14ac:dyDescent="0.2">
      <c r="H81" s="4" t="s">
        <v>681</v>
      </c>
      <c r="I81" s="4" t="s">
        <v>695</v>
      </c>
      <c r="J81" s="6">
        <v>458312</v>
      </c>
      <c r="K81" s="6">
        <v>1294412</v>
      </c>
      <c r="L81" s="6">
        <v>2589131</v>
      </c>
      <c r="M81" s="6">
        <v>2505226</v>
      </c>
      <c r="N81" s="6"/>
    </row>
    <row r="82" spans="8:14" x14ac:dyDescent="0.2">
      <c r="H82" s="25"/>
      <c r="I82" s="4"/>
      <c r="J82" s="7"/>
      <c r="K82" s="7"/>
      <c r="L82" s="7"/>
      <c r="M82" s="7"/>
      <c r="N82" s="7"/>
    </row>
    <row r="83" spans="8:14" x14ac:dyDescent="0.2">
      <c r="H83" s="25"/>
      <c r="I83" s="4"/>
      <c r="J83" s="7"/>
      <c r="K83" s="7"/>
      <c r="L83" s="7"/>
      <c r="M83" s="7"/>
      <c r="N83" s="7"/>
    </row>
    <row r="84" spans="8:14" x14ac:dyDescent="0.2">
      <c r="H84" s="25"/>
      <c r="I84" s="4"/>
      <c r="J84" s="7"/>
      <c r="K84" s="7"/>
      <c r="L84" s="7"/>
      <c r="M84" s="7"/>
      <c r="N84" s="7"/>
    </row>
  </sheetData>
  <mergeCells count="4">
    <mergeCell ref="B5:E5"/>
    <mergeCell ref="B20:E20"/>
    <mergeCell ref="B3:B4"/>
    <mergeCell ref="C3:C4"/>
  </mergeCells>
  <printOptions horizontalCentered="1"/>
  <pageMargins left="0.31496062992125984" right="0.31496062992125984" top="0.74803149606299213" bottom="0.35433070866141736"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4:AP17"/>
  <sheetViews>
    <sheetView workbookViewId="0">
      <selection activeCell="H17" sqref="H17"/>
    </sheetView>
  </sheetViews>
  <sheetFormatPr defaultColWidth="8.88671875" defaultRowHeight="10.65" x14ac:dyDescent="0.2"/>
  <cols>
    <col min="1" max="1" width="11.6640625" style="4" customWidth="1"/>
    <col min="2" max="2" width="14.33203125" style="4" customWidth="1"/>
    <col min="3" max="9" width="9.6640625" style="4" customWidth="1"/>
    <col min="10" max="16384" width="8.88671875" style="4"/>
  </cols>
  <sheetData>
    <row r="4" spans="2:42" ht="21.3" x14ac:dyDescent="0.2">
      <c r="C4" s="122"/>
      <c r="D4" s="122"/>
      <c r="E4" s="122"/>
      <c r="F4" s="122"/>
      <c r="G4" s="122"/>
      <c r="H4" s="122" t="s">
        <v>856</v>
      </c>
      <c r="I4" s="122" t="s">
        <v>855</v>
      </c>
    </row>
    <row r="5" spans="2:42" x14ac:dyDescent="0.2">
      <c r="C5" s="123" t="s">
        <v>675</v>
      </c>
      <c r="D5" s="123" t="s">
        <v>657</v>
      </c>
      <c r="E5" s="123" t="s">
        <v>710</v>
      </c>
      <c r="F5" s="123" t="s">
        <v>781</v>
      </c>
      <c r="G5" s="123" t="s">
        <v>858</v>
      </c>
      <c r="H5" s="124" t="s">
        <v>852</v>
      </c>
      <c r="I5" s="124" t="s">
        <v>852</v>
      </c>
      <c r="K5" s="5" t="s">
        <v>780</v>
      </c>
      <c r="L5" s="4" t="s">
        <v>593</v>
      </c>
      <c r="M5" s="4" t="s">
        <v>594</v>
      </c>
      <c r="N5" s="4" t="s">
        <v>595</v>
      </c>
      <c r="O5" s="4" t="s">
        <v>596</v>
      </c>
      <c r="P5" s="4" t="s">
        <v>597</v>
      </c>
      <c r="Q5" s="4" t="s">
        <v>598</v>
      </c>
      <c r="R5" s="4" t="s">
        <v>599</v>
      </c>
      <c r="S5" s="4" t="s">
        <v>600</v>
      </c>
      <c r="T5" s="4" t="s">
        <v>601</v>
      </c>
      <c r="U5" s="4" t="s">
        <v>602</v>
      </c>
      <c r="V5" s="4" t="s">
        <v>652</v>
      </c>
      <c r="W5" s="4" t="s">
        <v>655</v>
      </c>
      <c r="X5" s="4" t="s">
        <v>656</v>
      </c>
      <c r="Y5" s="4" t="s">
        <v>705</v>
      </c>
      <c r="Z5" s="4" t="s">
        <v>706</v>
      </c>
      <c r="AA5" s="4" t="s">
        <v>707</v>
      </c>
      <c r="AB5" s="4" t="s">
        <v>708</v>
      </c>
      <c r="AC5" s="4" t="s">
        <v>711</v>
      </c>
      <c r="AD5" s="4" t="s">
        <v>712</v>
      </c>
      <c r="AE5" s="4" t="s">
        <v>713</v>
      </c>
      <c r="AF5" s="4" t="s">
        <v>714</v>
      </c>
      <c r="AG5" s="4" t="s">
        <v>779</v>
      </c>
      <c r="AH5" s="4" t="s">
        <v>783</v>
      </c>
      <c r="AI5" s="4" t="s">
        <v>784</v>
      </c>
      <c r="AJ5" s="4" t="s">
        <v>785</v>
      </c>
      <c r="AK5" s="129" t="s">
        <v>861</v>
      </c>
      <c r="AL5" s="129" t="s">
        <v>862</v>
      </c>
      <c r="AM5" s="129" t="s">
        <v>863</v>
      </c>
      <c r="AN5" s="129" t="s">
        <v>864</v>
      </c>
      <c r="AO5" s="129" t="s">
        <v>865</v>
      </c>
    </row>
    <row r="6" spans="2:42" ht="31.95" x14ac:dyDescent="0.2">
      <c r="B6" s="125" t="s">
        <v>676</v>
      </c>
      <c r="C6" s="7">
        <f>SUM(N6:Q6)</f>
        <v>426407.3</v>
      </c>
      <c r="D6" s="7">
        <f>SUM(R6:U6)</f>
        <v>449821.7</v>
      </c>
      <c r="E6" s="7">
        <f>SUM(V6:Y6)</f>
        <v>479843.70000000007</v>
      </c>
      <c r="F6" s="7">
        <f>SUM(Z6:AC6)</f>
        <v>511729.9</v>
      </c>
      <c r="G6" s="7">
        <f>SUM(AD6:AG6)</f>
        <v>508689.30000000005</v>
      </c>
      <c r="K6" s="4" t="s">
        <v>653</v>
      </c>
      <c r="L6" s="4" t="s">
        <v>654</v>
      </c>
      <c r="M6" s="7">
        <v>103265.1</v>
      </c>
      <c r="N6" s="7">
        <v>104436.6</v>
      </c>
      <c r="O6" s="7">
        <v>106263.8</v>
      </c>
      <c r="P6" s="7">
        <v>109478.6</v>
      </c>
      <c r="Q6" s="7">
        <v>106228.3</v>
      </c>
      <c r="R6" s="7">
        <v>107418</v>
      </c>
      <c r="S6" s="7">
        <v>109822</v>
      </c>
      <c r="T6" s="7">
        <v>116903.9</v>
      </c>
      <c r="U6" s="7">
        <v>115677.8</v>
      </c>
      <c r="V6" s="7">
        <v>114471.3</v>
      </c>
      <c r="W6" s="7">
        <v>117416.1</v>
      </c>
      <c r="X6" s="7">
        <v>126549.9</v>
      </c>
      <c r="Y6" s="7">
        <v>121406.39999999999</v>
      </c>
      <c r="Z6" s="7">
        <v>123900.6</v>
      </c>
      <c r="AA6" s="7">
        <v>128503.8</v>
      </c>
      <c r="AB6" s="7">
        <v>133313.1</v>
      </c>
      <c r="AC6" s="7">
        <v>126012.4</v>
      </c>
      <c r="AD6" s="7">
        <v>125885.7</v>
      </c>
      <c r="AE6" s="7">
        <v>128161</v>
      </c>
      <c r="AF6" s="7">
        <v>130678.7</v>
      </c>
      <c r="AG6" s="7">
        <v>123963.9</v>
      </c>
      <c r="AH6" s="7">
        <v>106223.4</v>
      </c>
      <c r="AI6" s="7">
        <v>116192.4</v>
      </c>
      <c r="AJ6" s="7">
        <v>122716.2</v>
      </c>
    </row>
    <row r="7" spans="2:42" x14ac:dyDescent="0.2">
      <c r="C7" s="7">
        <f t="shared" ref="C7:E7" si="0">+C6</f>
        <v>426407.3</v>
      </c>
      <c r="D7" s="7">
        <f t="shared" si="0"/>
        <v>449821.7</v>
      </c>
      <c r="E7" s="7">
        <f t="shared" si="0"/>
        <v>479843.70000000007</v>
      </c>
      <c r="F7" s="7">
        <f>SUM(Z7:AC7)</f>
        <v>511729.9</v>
      </c>
      <c r="G7" s="7">
        <f>SUM(AD7:AG7)</f>
        <v>508689.30000000005</v>
      </c>
      <c r="H7" s="126">
        <f>SUM(AH7:AK7)</f>
        <v>466191.21054705675</v>
      </c>
      <c r="I7" s="126">
        <f>SUM(AL7:AO7)</f>
        <v>505700.26434008474</v>
      </c>
      <c r="Y7" s="7">
        <f>Y6</f>
        <v>121406.39999999999</v>
      </c>
      <c r="Z7" s="7">
        <f t="shared" ref="Z7:AJ7" si="1">Z6</f>
        <v>123900.6</v>
      </c>
      <c r="AA7" s="7">
        <f t="shared" si="1"/>
        <v>128503.8</v>
      </c>
      <c r="AB7" s="7">
        <f t="shared" si="1"/>
        <v>133313.1</v>
      </c>
      <c r="AC7" s="7">
        <f t="shared" si="1"/>
        <v>126012.4</v>
      </c>
      <c r="AD7" s="7">
        <f t="shared" si="1"/>
        <v>125885.7</v>
      </c>
      <c r="AE7" s="7">
        <f t="shared" si="1"/>
        <v>128161</v>
      </c>
      <c r="AF7" s="7">
        <f t="shared" si="1"/>
        <v>130678.7</v>
      </c>
      <c r="AG7" s="7">
        <f t="shared" si="1"/>
        <v>123963.9</v>
      </c>
      <c r="AH7" s="7">
        <f t="shared" si="1"/>
        <v>106223.4</v>
      </c>
      <c r="AI7" s="7">
        <f t="shared" si="1"/>
        <v>116192.4</v>
      </c>
      <c r="AJ7" s="7">
        <f t="shared" si="1"/>
        <v>122716.2</v>
      </c>
      <c r="AK7" s="127">
        <v>121059.21054705672</v>
      </c>
      <c r="AL7" s="127">
        <v>121682.93081774632</v>
      </c>
      <c r="AM7" s="127">
        <v>124007.00292771241</v>
      </c>
      <c r="AN7" s="127">
        <v>131040.49362410897</v>
      </c>
      <c r="AO7" s="127">
        <v>128969.83697051705</v>
      </c>
      <c r="AP7" s="127"/>
    </row>
    <row r="8" spans="2:42" x14ac:dyDescent="0.2">
      <c r="G8" s="126">
        <f>508.280336541623*1000</f>
        <v>508280.33654162299</v>
      </c>
      <c r="H8" s="126">
        <v>466191.21054705675</v>
      </c>
      <c r="I8" s="126">
        <v>505700.26434008474</v>
      </c>
      <c r="AJ8" s="127" t="s">
        <v>782</v>
      </c>
    </row>
    <row r="9" spans="2:42" x14ac:dyDescent="0.2">
      <c r="H9" s="127" t="s">
        <v>860</v>
      </c>
    </row>
    <row r="10" spans="2:42" ht="15.05" x14ac:dyDescent="0.3">
      <c r="G10" s="7"/>
      <c r="H10" s="128"/>
      <c r="I10" s="128"/>
    </row>
    <row r="11" spans="2:42" x14ac:dyDescent="0.2">
      <c r="G11" s="7"/>
      <c r="H11" s="7"/>
    </row>
    <row r="14" spans="2:42" x14ac:dyDescent="0.2">
      <c r="G14" s="4" t="s">
        <v>859</v>
      </c>
    </row>
    <row r="17" spans="3:4" x14ac:dyDescent="0.2">
      <c r="C17" s="7"/>
      <c r="D17" s="7"/>
    </row>
  </sheetData>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D18"/>
  <sheetViews>
    <sheetView workbookViewId="0">
      <selection activeCell="F12" sqref="F12"/>
    </sheetView>
  </sheetViews>
  <sheetFormatPr defaultRowHeight="12.55" x14ac:dyDescent="0.2"/>
  <cols>
    <col min="1" max="1" width="18.5546875" customWidth="1"/>
  </cols>
  <sheetData>
    <row r="2" spans="1:4" x14ac:dyDescent="0.2">
      <c r="A2" s="27" t="s">
        <v>837</v>
      </c>
      <c r="B2" s="27" t="s">
        <v>838</v>
      </c>
      <c r="C2">
        <v>12</v>
      </c>
      <c r="D2" s="27" t="s">
        <v>851</v>
      </c>
    </row>
    <row r="3" spans="1:4" x14ac:dyDescent="0.2">
      <c r="A3" s="27" t="s">
        <v>839</v>
      </c>
      <c r="B3" s="27" t="s">
        <v>838</v>
      </c>
      <c r="C3">
        <v>10</v>
      </c>
    </row>
    <row r="5" spans="1:4" x14ac:dyDescent="0.2">
      <c r="A5" s="27" t="s">
        <v>836</v>
      </c>
      <c r="B5">
        <v>16</v>
      </c>
    </row>
    <row r="6" spans="1:4" x14ac:dyDescent="0.2">
      <c r="A6" s="27" t="s">
        <v>957</v>
      </c>
      <c r="B6">
        <v>8.5</v>
      </c>
    </row>
    <row r="8" spans="1:4" x14ac:dyDescent="0.2">
      <c r="A8" s="27" t="s">
        <v>840</v>
      </c>
      <c r="B8">
        <v>255</v>
      </c>
      <c r="C8">
        <v>255</v>
      </c>
      <c r="D8">
        <v>153</v>
      </c>
    </row>
    <row r="10" spans="1:4" ht="13.15" x14ac:dyDescent="0.25">
      <c r="A10" s="58" t="s">
        <v>841</v>
      </c>
    </row>
    <row r="11" spans="1:4" x14ac:dyDescent="0.2">
      <c r="A11" t="s">
        <v>842</v>
      </c>
      <c r="B11">
        <v>0.8</v>
      </c>
    </row>
    <row r="12" spans="1:4" x14ac:dyDescent="0.2">
      <c r="A12" t="s">
        <v>843</v>
      </c>
      <c r="B12">
        <v>1.9</v>
      </c>
    </row>
    <row r="14" spans="1:4" x14ac:dyDescent="0.2">
      <c r="A14" t="s">
        <v>846</v>
      </c>
    </row>
    <row r="16" spans="1:4" ht="13.15" x14ac:dyDescent="0.25">
      <c r="A16" s="58" t="s">
        <v>831</v>
      </c>
    </row>
    <row r="17" spans="1:2" x14ac:dyDescent="0.2">
      <c r="A17" s="27" t="s">
        <v>836</v>
      </c>
      <c r="B17">
        <v>15</v>
      </c>
    </row>
    <row r="18" spans="1:2" x14ac:dyDescent="0.2">
      <c r="A18" s="27" t="s">
        <v>957</v>
      </c>
      <c r="B18">
        <v>16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48BEC753676F534CB631E000DEBFF3D4" ma:contentTypeVersion="67" ma:contentTypeDescription="Create a new document specific to MAS Team Collaboration." ma:contentTypeScope="" ma:versionID="e70f1e0b39fc9b1b08633c7606404495">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(Closed)</TermName>
          <TermId xmlns="http://schemas.microsoft.com/office/infopath/2007/PartnerControls">8965a87c-ff8f-4556-900c-5b879aa53a0b</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65943361-1013-4d20-a32e-aa7615a859c4</_dlc_DocId>
    <_dlc_DocIdUrl xmlns="3a90f38b-cee7-4289-b705-21e4ceceb96b">
      <Url>https://home.dms.mas.gov.sg/_layouts/15/MASGlobalID/DocAveRedirect.aspx?DocId=65943361-1013-4d20-a32e-aa7615a859c4&amp;SiteID=74a22e88-33dc-4187-ba8b-bf4ae2c9d5da_ff14414d-3035-4559-a97a-8f16478a433c</Url>
      <Description>65943361-1013-4d20-a32e-aa7615a859c4</Description>
    </_dlc_DocIdUrl>
    <_dlc_DocIdPersistId xmlns="3a90f38b-cee7-4289-b705-21e4ceceb96b" xsi:nil="true"/>
    <ISF_x0020_Classification xmlns="3a90f38b-cee7-4289-b705-21e4ceceb96b">Non-Sensitive</ISF_x0020_Classification>
  </documentManagement>
</p:properties>
</file>

<file path=customXml/item5.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2.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3.xml><?xml version="1.0" encoding="utf-8"?>
<ds:datastoreItem xmlns:ds="http://schemas.openxmlformats.org/officeDocument/2006/customXml" ds:itemID="{B34A0AD4-1374-492C-B052-05830D993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BBEDF7C-E2D4-484E-BBC7-B48BF8E53DC9}">
  <ds:schemaRefs>
    <ds:schemaRef ds:uri="http://purl.org/dc/dcmitype/"/>
    <ds:schemaRef ds:uri="http://purl.org/dc/elements/1.1/"/>
    <ds:schemaRef ds:uri="http://schemas.microsoft.com/office/infopath/2007/PartnerControls"/>
    <ds:schemaRef ds:uri="3a90f38b-cee7-4289-b705-21e4ceceb96b"/>
    <ds:schemaRef ds:uri="http://purl.org/dc/terms/"/>
    <ds:schemaRef ds:uri="http://schemas.microsoft.com/office/2006/documentManagement/types"/>
    <ds:schemaRef ds:uri="http://www.w3.org/XML/1998/namespace"/>
    <ds:schemaRef ds:uri="http://schemas.openxmlformats.org/package/2006/metadata/core-properties"/>
    <ds:schemaRef ds:uri="ff14414d-3035-4559-a97a-8f16478a433c"/>
    <ds:schemaRef ds:uri="http://schemas.microsoft.com/office/2006/metadata/properties"/>
  </ds:schemaRefs>
</ds:datastoreItem>
</file>

<file path=customXml/itemProps5.xml><?xml version="1.0" encoding="utf-8"?>
<ds:datastoreItem xmlns:ds="http://schemas.openxmlformats.org/officeDocument/2006/customXml" ds:itemID="{F43F7952-A4F1-4C47-B210-5FF42433D40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17</vt:i4>
      </vt:variant>
    </vt:vector>
  </HeadingPairs>
  <TitlesOfParts>
    <vt:vector size="36"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15-old</vt:lpstr>
      <vt:lpstr>ngdp</vt:lpstr>
      <vt:lpstr>note</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15-old'!Print_Area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2025-04-23T06:26:04Z</cp:lastPrinted>
  <dcterms:created xsi:type="dcterms:W3CDTF">1999-04-15T06:29:51Z</dcterms:created>
  <dcterms:modified xsi:type="dcterms:W3CDTF">2025-04-23T07:10:22Z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0x0101003618E443DE96424ABE734F4442FBF2B3010048BEC753676F534CB631E000DEBFF3D4</vt:lpwstr>
  </property>
  <property fmtid="{D5CDD505-2E9C-101B-9397-08002B2CF9AE}" pid="3" name="_dlc_DocIdItemGuid">
    <vt:lpwstr>65943361-1013-4d20-a32e-aa7615a859c4</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