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showInkAnnotation="0" codeName="ThisWorkbook" defaultThemeVersion="124226"/>
  <mc:AlternateContent xmlns:mc="http://schemas.openxmlformats.org/markup-compatibility/2006">
    <mc:Choice Requires="x15">
      <x15ac:absPath xmlns:x15ac="http://schemas.microsoft.com/office/spreadsheetml/2010/11/ac" url="C:\Documents\My MAS Documents\5. BIS Submissions\2025 Triennial Survey\6. Forms\FINAL\"/>
    </mc:Choice>
  </mc:AlternateContent>
  <xr:revisionPtr revIDLastSave="0" documentId="13_ncr:1_{7BE72EBC-EFBC-4A61-92A1-4E709028FE84}" xr6:coauthVersionLast="47" xr6:coauthVersionMax="47" xr10:uidLastSave="{00000000-0000-0000-0000-000000000000}"/>
  <workbookProtection workbookAlgorithmName="SHA-512" workbookHashValue="a6+W2KIZc9K7QeI2l8qUjASeqZw0D3didk9lGW45QhC9Czkhw6zpoU8GH5nlhUXK8cfUGb3ENwA/YIRIqgipjg==" workbookSaltValue="lBoJuHc2Cwp/xFogCcFvmA==" workbookSpinCount="100000" lockStructure="1"/>
  <bookViews>
    <workbookView xWindow="-110" yWindow="-110" windowWidth="19420" windowHeight="11500" tabRatio="885" xr2:uid="{00000000-000D-0000-FFFF-FFFF00000000}"/>
  </bookViews>
  <sheets>
    <sheet name="CoverPage" sheetId="98" r:id="rId1"/>
    <sheet name="Instructions" sheetId="106" r:id="rId2"/>
    <sheet name="Check" sheetId="74" r:id="rId3"/>
    <sheet name="O1" sheetId="101" r:id="rId4"/>
    <sheet name="O2" sheetId="102" r:id="rId5"/>
    <sheet name="O3" sheetId="103" r:id="rId6"/>
    <sheet name="O4" sheetId="104" r:id="rId7"/>
    <sheet name="O5" sheetId="105" r:id="rId8"/>
  </sheets>
  <definedNames>
    <definedName name="isZero">Check!$D$11</definedName>
    <definedName name="_xlnm.Print_Area" localSheetId="1">Instructions!$A$1:$L$72</definedName>
    <definedName name="RgFwd" localSheetId="1">#REF!</definedName>
    <definedName name="RgFwd">#REF!</definedName>
    <definedName name="RgMatFwd" localSheetId="1">#REF!</definedName>
    <definedName name="RgMatFwd">#REF!</definedName>
    <definedName name="RgMatSwaps" localSheetId="1">#REF!</definedName>
    <definedName name="RgMatSwaps">#REF!</definedName>
    <definedName name="RgSpot" localSheetId="1">#REF!</definedName>
    <definedName name="RgSpot">#REF!</definedName>
    <definedName name="RgSwaps" localSheetId="1">#REF!</definedName>
    <definedName name="RgSwap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8" i="103" l="1"/>
  <c r="M27" i="103"/>
  <c r="AR9" i="101"/>
  <c r="AR9" i="102"/>
  <c r="AR10" i="102"/>
  <c r="AR11" i="102"/>
  <c r="AR12" i="102"/>
  <c r="AR15" i="102"/>
  <c r="AR16" i="102"/>
  <c r="AR17" i="102"/>
  <c r="AR18" i="102"/>
  <c r="AR13" i="102" l="1"/>
  <c r="AQ32" i="102"/>
  <c r="AP32" i="102"/>
  <c r="AO32" i="102"/>
  <c r="AN32" i="102"/>
  <c r="AM32" i="102"/>
  <c r="AL32" i="102"/>
  <c r="AK32" i="102"/>
  <c r="AJ32" i="102"/>
  <c r="AI32" i="102"/>
  <c r="AH32" i="102"/>
  <c r="AG32" i="102"/>
  <c r="AF32" i="102"/>
  <c r="AE32" i="102"/>
  <c r="AD32" i="102"/>
  <c r="AC32" i="102"/>
  <c r="AB32" i="102"/>
  <c r="AA32" i="102"/>
  <c r="Z32" i="102"/>
  <c r="Y32" i="102"/>
  <c r="X32" i="102"/>
  <c r="W32" i="102"/>
  <c r="V32" i="102"/>
  <c r="U32" i="102"/>
  <c r="T32" i="102"/>
  <c r="S32" i="102"/>
  <c r="R32" i="102"/>
  <c r="Q32" i="102"/>
  <c r="P32" i="102"/>
  <c r="O32" i="102"/>
  <c r="N32" i="102"/>
  <c r="M32" i="102"/>
  <c r="L32" i="102"/>
  <c r="K32" i="102"/>
  <c r="J32" i="102"/>
  <c r="I32" i="102"/>
  <c r="H32" i="102"/>
  <c r="G32" i="102"/>
  <c r="F32" i="102"/>
  <c r="E32" i="102"/>
  <c r="D32" i="102"/>
  <c r="D5" i="74" l="1"/>
  <c r="D55" i="101" l="1"/>
  <c r="E40" i="105"/>
  <c r="E81" i="105" s="1"/>
  <c r="D40" i="105"/>
  <c r="D81" i="105" s="1"/>
  <c r="E39" i="105"/>
  <c r="E80" i="105" s="1"/>
  <c r="D39" i="105"/>
  <c r="E38" i="105"/>
  <c r="D38" i="105"/>
  <c r="D79" i="105" s="1"/>
  <c r="E37" i="105"/>
  <c r="E78" i="105" s="1"/>
  <c r="D37" i="105"/>
  <c r="E36" i="105"/>
  <c r="E77" i="105" s="1"/>
  <c r="D36" i="105"/>
  <c r="D77" i="105" s="1"/>
  <c r="E35" i="105"/>
  <c r="E76" i="105" s="1"/>
  <c r="D35" i="105"/>
  <c r="D15" i="105" s="1"/>
  <c r="D56" i="105" s="1"/>
  <c r="E34" i="105"/>
  <c r="E75" i="105" s="1"/>
  <c r="D34" i="105"/>
  <c r="D75" i="105" s="1"/>
  <c r="K33" i="105"/>
  <c r="K74" i="105" s="1"/>
  <c r="J33" i="105"/>
  <c r="J31" i="105" s="1"/>
  <c r="I33" i="105"/>
  <c r="I74" i="105" s="1"/>
  <c r="H33" i="105"/>
  <c r="H74" i="105" s="1"/>
  <c r="G33" i="105"/>
  <c r="G74" i="105" s="1"/>
  <c r="F33" i="105"/>
  <c r="F74" i="105" s="1"/>
  <c r="E32" i="105"/>
  <c r="E73" i="105" s="1"/>
  <c r="D32" i="105"/>
  <c r="E30" i="105"/>
  <c r="E71" i="105" s="1"/>
  <c r="D30" i="105"/>
  <c r="D71" i="105" s="1"/>
  <c r="E29" i="105"/>
  <c r="D29" i="105"/>
  <c r="E28" i="105"/>
  <c r="E69" i="105" s="1"/>
  <c r="D28" i="105"/>
  <c r="D69" i="105" s="1"/>
  <c r="E27" i="105"/>
  <c r="E68" i="105" s="1"/>
  <c r="D27" i="105"/>
  <c r="M68" i="105" s="1"/>
  <c r="E26" i="105"/>
  <c r="D26" i="105"/>
  <c r="D67" i="105" s="1"/>
  <c r="E25" i="105"/>
  <c r="E66" i="105" s="1"/>
  <c r="D25" i="105"/>
  <c r="E24" i="105"/>
  <c r="E65" i="105" s="1"/>
  <c r="D24" i="105"/>
  <c r="D65" i="105" s="1"/>
  <c r="K23" i="105"/>
  <c r="K64" i="105" s="1"/>
  <c r="J23" i="105"/>
  <c r="I23" i="105"/>
  <c r="I21" i="105" s="1"/>
  <c r="H23" i="105"/>
  <c r="H64" i="105" s="1"/>
  <c r="G23" i="105"/>
  <c r="G64" i="105" s="1"/>
  <c r="F23" i="105"/>
  <c r="F21" i="105" s="1"/>
  <c r="E22" i="105"/>
  <c r="E63" i="105" s="1"/>
  <c r="D22" i="105"/>
  <c r="K20" i="105"/>
  <c r="J20" i="105"/>
  <c r="J61" i="105" s="1"/>
  <c r="I20" i="105"/>
  <c r="I61" i="105" s="1"/>
  <c r="H20" i="105"/>
  <c r="H61" i="105" s="1"/>
  <c r="G20" i="105"/>
  <c r="G61" i="105" s="1"/>
  <c r="F20" i="105"/>
  <c r="F61" i="105" s="1"/>
  <c r="E20" i="105"/>
  <c r="E61" i="105" s="1"/>
  <c r="K19" i="105"/>
  <c r="K60" i="105" s="1"/>
  <c r="J19" i="105"/>
  <c r="I19" i="105"/>
  <c r="I60" i="105" s="1"/>
  <c r="H19" i="105"/>
  <c r="H60" i="105" s="1"/>
  <c r="G19" i="105"/>
  <c r="G60" i="105" s="1"/>
  <c r="F19" i="105"/>
  <c r="F60" i="105" s="1"/>
  <c r="K18" i="105"/>
  <c r="K59" i="105" s="1"/>
  <c r="J18" i="105"/>
  <c r="J59" i="105" s="1"/>
  <c r="I18" i="105"/>
  <c r="I59" i="105" s="1"/>
  <c r="H18" i="105"/>
  <c r="H59" i="105" s="1"/>
  <c r="G18" i="105"/>
  <c r="G59" i="105" s="1"/>
  <c r="F18" i="105"/>
  <c r="F59" i="105" s="1"/>
  <c r="K17" i="105"/>
  <c r="J17" i="105"/>
  <c r="J58" i="105" s="1"/>
  <c r="I17" i="105"/>
  <c r="I58" i="105" s="1"/>
  <c r="H17" i="105"/>
  <c r="H58" i="105" s="1"/>
  <c r="G17" i="105"/>
  <c r="G58" i="105" s="1"/>
  <c r="F17" i="105"/>
  <c r="F58" i="105" s="1"/>
  <c r="K16" i="105"/>
  <c r="K57" i="105" s="1"/>
  <c r="J16" i="105"/>
  <c r="J57" i="105" s="1"/>
  <c r="I16" i="105"/>
  <c r="I57" i="105" s="1"/>
  <c r="H16" i="105"/>
  <c r="H57" i="105" s="1"/>
  <c r="G16" i="105"/>
  <c r="G57" i="105" s="1"/>
  <c r="F16" i="105"/>
  <c r="F57" i="105" s="1"/>
  <c r="K15" i="105"/>
  <c r="K56" i="105" s="1"/>
  <c r="J15" i="105"/>
  <c r="I15" i="105"/>
  <c r="I56" i="105" s="1"/>
  <c r="H15" i="105"/>
  <c r="H56" i="105" s="1"/>
  <c r="G15" i="105"/>
  <c r="G56" i="105" s="1"/>
  <c r="F15" i="105"/>
  <c r="F56" i="105" s="1"/>
  <c r="K14" i="105"/>
  <c r="J14" i="105"/>
  <c r="J55" i="105" s="1"/>
  <c r="I14" i="105"/>
  <c r="I55" i="105" s="1"/>
  <c r="H14" i="105"/>
  <c r="H55" i="105" s="1"/>
  <c r="G14" i="105"/>
  <c r="G55" i="105" s="1"/>
  <c r="F14" i="105"/>
  <c r="F55" i="105" s="1"/>
  <c r="K12" i="105"/>
  <c r="K53" i="105" s="1"/>
  <c r="J12" i="105"/>
  <c r="J53" i="105" s="1"/>
  <c r="I12" i="105"/>
  <c r="I53" i="105" s="1"/>
  <c r="H12" i="105"/>
  <c r="H53" i="105" s="1"/>
  <c r="G12" i="105"/>
  <c r="G53" i="105" s="1"/>
  <c r="F12" i="105"/>
  <c r="F53" i="105" s="1"/>
  <c r="L52" i="104"/>
  <c r="K52" i="104"/>
  <c r="J52" i="104"/>
  <c r="I52" i="104"/>
  <c r="H52" i="104"/>
  <c r="G52" i="104"/>
  <c r="F52" i="104"/>
  <c r="E52" i="104"/>
  <c r="D52" i="104"/>
  <c r="L46" i="104"/>
  <c r="K46" i="104"/>
  <c r="J46" i="104"/>
  <c r="I46" i="104"/>
  <c r="H46" i="104"/>
  <c r="G46" i="104"/>
  <c r="F46" i="104"/>
  <c r="E46" i="104"/>
  <c r="D46" i="104"/>
  <c r="L40" i="104"/>
  <c r="K40" i="104"/>
  <c r="J40" i="104"/>
  <c r="I40" i="104"/>
  <c r="H40" i="104"/>
  <c r="G40" i="104"/>
  <c r="F40" i="104"/>
  <c r="E40" i="104"/>
  <c r="D40" i="104"/>
  <c r="L27" i="104"/>
  <c r="K27" i="104"/>
  <c r="J27" i="104"/>
  <c r="J54" i="104" s="1"/>
  <c r="I27" i="104"/>
  <c r="I54" i="104" s="1"/>
  <c r="H27" i="104"/>
  <c r="H54" i="104" s="1"/>
  <c r="G27" i="104"/>
  <c r="G54" i="104" s="1"/>
  <c r="F27" i="104"/>
  <c r="F54" i="104" s="1"/>
  <c r="E27" i="104"/>
  <c r="E54" i="104" s="1"/>
  <c r="D27" i="104"/>
  <c r="O26" i="104"/>
  <c r="O53" i="104" s="1"/>
  <c r="N26" i="104"/>
  <c r="N53" i="104" s="1"/>
  <c r="M26" i="104"/>
  <c r="M53" i="104" s="1"/>
  <c r="O25" i="104"/>
  <c r="O52" i="104" s="1"/>
  <c r="N25" i="104"/>
  <c r="N52" i="104" s="1"/>
  <c r="M25" i="104"/>
  <c r="M52" i="104" s="1"/>
  <c r="O24" i="104"/>
  <c r="O51" i="104" s="1"/>
  <c r="N24" i="104"/>
  <c r="N51" i="104" s="1"/>
  <c r="M24" i="104"/>
  <c r="M51" i="104" s="1"/>
  <c r="O23" i="104"/>
  <c r="O50" i="104" s="1"/>
  <c r="N23" i="104"/>
  <c r="N50" i="104" s="1"/>
  <c r="M23" i="104"/>
  <c r="M50" i="104" s="1"/>
  <c r="L21" i="104"/>
  <c r="K21" i="104"/>
  <c r="K48" i="104" s="1"/>
  <c r="J21" i="104"/>
  <c r="J48" i="104" s="1"/>
  <c r="I21" i="104"/>
  <c r="I48" i="104" s="1"/>
  <c r="H21" i="104"/>
  <c r="H48" i="104" s="1"/>
  <c r="G21" i="104"/>
  <c r="G48" i="104" s="1"/>
  <c r="F21" i="104"/>
  <c r="F48" i="104" s="1"/>
  <c r="E21" i="104"/>
  <c r="E48" i="104" s="1"/>
  <c r="D21" i="104"/>
  <c r="O20" i="104"/>
  <c r="O47" i="104" s="1"/>
  <c r="N20" i="104"/>
  <c r="N47" i="104" s="1"/>
  <c r="M20" i="104"/>
  <c r="M47" i="104" s="1"/>
  <c r="O19" i="104"/>
  <c r="O46" i="104" s="1"/>
  <c r="N19" i="104"/>
  <c r="N46" i="104" s="1"/>
  <c r="M19" i="104"/>
  <c r="M46" i="104" s="1"/>
  <c r="O18" i="104"/>
  <c r="O45" i="104" s="1"/>
  <c r="N18" i="104"/>
  <c r="N45" i="104" s="1"/>
  <c r="M18" i="104"/>
  <c r="M45" i="104" s="1"/>
  <c r="O17" i="104"/>
  <c r="O44" i="104" s="1"/>
  <c r="N17" i="104"/>
  <c r="N44" i="104" s="1"/>
  <c r="M17" i="104"/>
  <c r="M44" i="104" s="1"/>
  <c r="L15" i="104"/>
  <c r="K15" i="104"/>
  <c r="N15" i="104" s="1"/>
  <c r="N42" i="104" s="1"/>
  <c r="J15" i="104"/>
  <c r="J42" i="104" s="1"/>
  <c r="I15" i="104"/>
  <c r="I42" i="104" s="1"/>
  <c r="H15" i="104"/>
  <c r="H42" i="104" s="1"/>
  <c r="G15" i="104"/>
  <c r="G42" i="104" s="1"/>
  <c r="F15" i="104"/>
  <c r="F42" i="104" s="1"/>
  <c r="E15" i="104"/>
  <c r="E42" i="104" s="1"/>
  <c r="D15" i="104"/>
  <c r="O14" i="104"/>
  <c r="O41" i="104" s="1"/>
  <c r="N14" i="104"/>
  <c r="N41" i="104" s="1"/>
  <c r="M14" i="104"/>
  <c r="M41" i="104" s="1"/>
  <c r="O13" i="104"/>
  <c r="O40" i="104" s="1"/>
  <c r="N13" i="104"/>
  <c r="N40" i="104" s="1"/>
  <c r="M13" i="104"/>
  <c r="M40" i="104" s="1"/>
  <c r="O12" i="104"/>
  <c r="O39" i="104" s="1"/>
  <c r="N12" i="104"/>
  <c r="N39" i="104" s="1"/>
  <c r="M12" i="104"/>
  <c r="M39" i="104" s="1"/>
  <c r="O11" i="104"/>
  <c r="O38" i="104" s="1"/>
  <c r="N11" i="104"/>
  <c r="N38" i="104" s="1"/>
  <c r="M11" i="104"/>
  <c r="M38" i="104" s="1"/>
  <c r="N58" i="103"/>
  <c r="M58" i="103"/>
  <c r="I58" i="103"/>
  <c r="H58" i="103"/>
  <c r="G58" i="103"/>
  <c r="F58" i="103"/>
  <c r="E58" i="103"/>
  <c r="D58" i="103"/>
  <c r="N52" i="103"/>
  <c r="M52" i="103"/>
  <c r="I52" i="103"/>
  <c r="H52" i="103"/>
  <c r="G52" i="103"/>
  <c r="F52" i="103"/>
  <c r="E52" i="103"/>
  <c r="D52" i="103"/>
  <c r="N45" i="103"/>
  <c r="M45" i="103"/>
  <c r="I45" i="103"/>
  <c r="H45" i="103"/>
  <c r="G45" i="103"/>
  <c r="F45" i="103"/>
  <c r="E45" i="103"/>
  <c r="D45" i="103"/>
  <c r="J41" i="103"/>
  <c r="I41" i="103"/>
  <c r="H41" i="103"/>
  <c r="G41" i="103"/>
  <c r="F41" i="103"/>
  <c r="E41" i="103"/>
  <c r="D41" i="103"/>
  <c r="P40" i="103"/>
  <c r="J32" i="103"/>
  <c r="P65" i="103" s="1"/>
  <c r="J31" i="103"/>
  <c r="P64" i="103" s="1"/>
  <c r="K29" i="103"/>
  <c r="K62" i="103" s="1"/>
  <c r="L28" i="103"/>
  <c r="L61" i="103" s="1"/>
  <c r="K61" i="103"/>
  <c r="N27" i="103"/>
  <c r="N60" i="103" s="1"/>
  <c r="M60" i="103"/>
  <c r="I27" i="103"/>
  <c r="H27" i="103"/>
  <c r="H60" i="103" s="1"/>
  <c r="G27" i="103"/>
  <c r="F27" i="103"/>
  <c r="F60" i="103" s="1"/>
  <c r="E27" i="103"/>
  <c r="D27" i="103"/>
  <c r="D60" i="103" s="1"/>
  <c r="J26" i="103"/>
  <c r="P59" i="103" s="1"/>
  <c r="J25" i="103"/>
  <c r="P58" i="103" s="1"/>
  <c r="J24" i="103"/>
  <c r="S51" i="104" s="1"/>
  <c r="J23" i="103"/>
  <c r="P56" i="103" s="1"/>
  <c r="N21" i="103"/>
  <c r="N54" i="103" s="1"/>
  <c r="M21" i="103"/>
  <c r="M54" i="103" s="1"/>
  <c r="I21" i="103"/>
  <c r="I54" i="103" s="1"/>
  <c r="H21" i="103"/>
  <c r="H54" i="103" s="1"/>
  <c r="G21" i="103"/>
  <c r="G54" i="103" s="1"/>
  <c r="F21" i="103"/>
  <c r="F54" i="103" s="1"/>
  <c r="E21" i="103"/>
  <c r="E54" i="103" s="1"/>
  <c r="D21" i="103"/>
  <c r="J20" i="103"/>
  <c r="P53" i="103" s="1"/>
  <c r="J19" i="103"/>
  <c r="J52" i="103" s="1"/>
  <c r="J18" i="103"/>
  <c r="P51" i="103" s="1"/>
  <c r="J17" i="103"/>
  <c r="R50" i="104" s="1"/>
  <c r="N14" i="103"/>
  <c r="N47" i="103" s="1"/>
  <c r="M14" i="103"/>
  <c r="M47" i="103" s="1"/>
  <c r="I14" i="103"/>
  <c r="I47" i="103" s="1"/>
  <c r="H14" i="103"/>
  <c r="H47" i="103" s="1"/>
  <c r="G14" i="103"/>
  <c r="G47" i="103" s="1"/>
  <c r="F14" i="103"/>
  <c r="F47" i="103" s="1"/>
  <c r="E14" i="103"/>
  <c r="E47" i="103" s="1"/>
  <c r="D14" i="103"/>
  <c r="J13" i="103"/>
  <c r="P46" i="103" s="1"/>
  <c r="J12" i="103"/>
  <c r="J45" i="103" s="1"/>
  <c r="J11" i="103"/>
  <c r="P44" i="103" s="1"/>
  <c r="J10" i="103"/>
  <c r="P43" i="103" s="1"/>
  <c r="AT51" i="102"/>
  <c r="AQ74" i="102"/>
  <c r="AP74" i="102"/>
  <c r="AO74" i="102"/>
  <c r="AN74" i="102"/>
  <c r="AM74" i="102"/>
  <c r="AL74" i="102"/>
  <c r="AK74" i="102"/>
  <c r="AJ74" i="102"/>
  <c r="AI74" i="102"/>
  <c r="AH74" i="102"/>
  <c r="AG74" i="102"/>
  <c r="AF74" i="102"/>
  <c r="AE74" i="102"/>
  <c r="AD74" i="102"/>
  <c r="AC74" i="102"/>
  <c r="AB74" i="102"/>
  <c r="AA74" i="102"/>
  <c r="Z74" i="102"/>
  <c r="Y74" i="102"/>
  <c r="X74" i="102"/>
  <c r="W74" i="102"/>
  <c r="V74" i="102"/>
  <c r="U74" i="102"/>
  <c r="T74" i="102"/>
  <c r="S74" i="102"/>
  <c r="R74" i="102"/>
  <c r="Q74" i="102"/>
  <c r="P74" i="102"/>
  <c r="O74" i="102"/>
  <c r="N74" i="102"/>
  <c r="M74" i="102"/>
  <c r="L74" i="102"/>
  <c r="K74" i="102"/>
  <c r="J74" i="102"/>
  <c r="I74" i="102"/>
  <c r="H74" i="102"/>
  <c r="G74" i="102"/>
  <c r="F74" i="102"/>
  <c r="E74" i="102"/>
  <c r="D74" i="102"/>
  <c r="AQ68" i="102"/>
  <c r="AP68" i="102"/>
  <c r="AO68" i="102"/>
  <c r="AN68" i="102"/>
  <c r="AM68" i="102"/>
  <c r="AL68" i="102"/>
  <c r="AK68" i="102"/>
  <c r="AJ68" i="102"/>
  <c r="AI68" i="102"/>
  <c r="AH68" i="102"/>
  <c r="AG68" i="102"/>
  <c r="AF68" i="102"/>
  <c r="AE68" i="102"/>
  <c r="AD68" i="102"/>
  <c r="AC68" i="102"/>
  <c r="AB68" i="102"/>
  <c r="AA68" i="102"/>
  <c r="Z68" i="102"/>
  <c r="Y68" i="102"/>
  <c r="X68" i="102"/>
  <c r="W68" i="102"/>
  <c r="V68" i="102"/>
  <c r="U68" i="102"/>
  <c r="T68" i="102"/>
  <c r="S68" i="102"/>
  <c r="R68" i="102"/>
  <c r="Q68" i="102"/>
  <c r="P68" i="102"/>
  <c r="O68" i="102"/>
  <c r="N68" i="102"/>
  <c r="M68" i="102"/>
  <c r="L68" i="102"/>
  <c r="K68" i="102"/>
  <c r="J68" i="102"/>
  <c r="I68" i="102"/>
  <c r="H68" i="102"/>
  <c r="G68" i="102"/>
  <c r="F68" i="102"/>
  <c r="E68" i="102"/>
  <c r="D68" i="102"/>
  <c r="AQ61" i="102"/>
  <c r="AP61" i="102"/>
  <c r="AO61" i="102"/>
  <c r="AN61" i="102"/>
  <c r="AM61" i="102"/>
  <c r="AL61" i="102"/>
  <c r="AK61" i="102"/>
  <c r="AJ61" i="102"/>
  <c r="AI61" i="102"/>
  <c r="AH61" i="102"/>
  <c r="AG61" i="102"/>
  <c r="AF61" i="102"/>
  <c r="AE61" i="102"/>
  <c r="AD61" i="102"/>
  <c r="AC61" i="102"/>
  <c r="AB61" i="102"/>
  <c r="AA61" i="102"/>
  <c r="Z61" i="102"/>
  <c r="Y61" i="102"/>
  <c r="X61" i="102"/>
  <c r="W61" i="102"/>
  <c r="V61" i="102"/>
  <c r="U61" i="102"/>
  <c r="T61" i="102"/>
  <c r="S61" i="102"/>
  <c r="R61" i="102"/>
  <c r="Q61" i="102"/>
  <c r="P61" i="102"/>
  <c r="O61" i="102"/>
  <c r="N61" i="102"/>
  <c r="M61" i="102"/>
  <c r="L61" i="102"/>
  <c r="K61" i="102"/>
  <c r="J61" i="102"/>
  <c r="I61" i="102"/>
  <c r="H61" i="102"/>
  <c r="G61" i="102"/>
  <c r="F61" i="102"/>
  <c r="E61" i="102"/>
  <c r="D61" i="102"/>
  <c r="AQ55" i="102"/>
  <c r="AP55" i="102"/>
  <c r="AO55" i="102"/>
  <c r="AN55" i="102"/>
  <c r="AM55" i="102"/>
  <c r="AL55" i="102"/>
  <c r="AK55" i="102"/>
  <c r="AJ55" i="102"/>
  <c r="AI55" i="102"/>
  <c r="AH55" i="102"/>
  <c r="AG55" i="102"/>
  <c r="AF55" i="102"/>
  <c r="AE55" i="102"/>
  <c r="AD55" i="102"/>
  <c r="AC55" i="102"/>
  <c r="AB55" i="102"/>
  <c r="AA55" i="102"/>
  <c r="Z55" i="102"/>
  <c r="Y55" i="102"/>
  <c r="X55" i="102"/>
  <c r="W55" i="102"/>
  <c r="V55" i="102"/>
  <c r="U55" i="102"/>
  <c r="T55" i="102"/>
  <c r="S55" i="102"/>
  <c r="R55" i="102"/>
  <c r="Q55" i="102"/>
  <c r="P55" i="102"/>
  <c r="O55" i="102"/>
  <c r="N55" i="102"/>
  <c r="M55" i="102"/>
  <c r="L55" i="102"/>
  <c r="K55" i="102"/>
  <c r="J55" i="102"/>
  <c r="I55" i="102"/>
  <c r="H55" i="102"/>
  <c r="G55" i="102"/>
  <c r="F55" i="102"/>
  <c r="E55" i="102"/>
  <c r="D55" i="102"/>
  <c r="AR51" i="102"/>
  <c r="AQ51" i="102"/>
  <c r="AP51" i="102"/>
  <c r="AO51" i="102"/>
  <c r="AN51" i="102"/>
  <c r="AM51" i="102"/>
  <c r="AL51" i="102"/>
  <c r="AK51" i="102"/>
  <c r="AJ51" i="102"/>
  <c r="AI51" i="102"/>
  <c r="AH51" i="102"/>
  <c r="AG51" i="102"/>
  <c r="AF51" i="102"/>
  <c r="AE51" i="102"/>
  <c r="AD51" i="102"/>
  <c r="AC51" i="102"/>
  <c r="AB51" i="102"/>
  <c r="AA51" i="102"/>
  <c r="Z51" i="102"/>
  <c r="Y51" i="102"/>
  <c r="X51" i="102"/>
  <c r="W51" i="102"/>
  <c r="V51" i="102"/>
  <c r="U51" i="102"/>
  <c r="T51" i="102"/>
  <c r="S51" i="102"/>
  <c r="R51" i="102"/>
  <c r="Q51" i="102"/>
  <c r="P51" i="102"/>
  <c r="O51" i="102"/>
  <c r="N51" i="102"/>
  <c r="M51" i="102"/>
  <c r="L51" i="102"/>
  <c r="K51" i="102"/>
  <c r="J51" i="102"/>
  <c r="I51" i="102"/>
  <c r="H51" i="102"/>
  <c r="G51" i="102"/>
  <c r="F51" i="102"/>
  <c r="E51" i="102"/>
  <c r="D51" i="102"/>
  <c r="AR38" i="102"/>
  <c r="AT82" i="102" s="1"/>
  <c r="AR37" i="102"/>
  <c r="AT81" i="102" s="1"/>
  <c r="AO76" i="102"/>
  <c r="AN76" i="102"/>
  <c r="AM76" i="102"/>
  <c r="AL76" i="102"/>
  <c r="AK76" i="102"/>
  <c r="AJ76" i="102"/>
  <c r="AI76" i="102"/>
  <c r="AH76" i="102"/>
  <c r="AG76" i="102"/>
  <c r="AF76" i="102"/>
  <c r="AB76" i="102"/>
  <c r="AA76" i="102"/>
  <c r="Z76" i="102"/>
  <c r="Y76" i="102"/>
  <c r="X76" i="102"/>
  <c r="W76" i="102"/>
  <c r="V76" i="102"/>
  <c r="U76" i="102"/>
  <c r="T76" i="102"/>
  <c r="P76" i="102"/>
  <c r="O76" i="102"/>
  <c r="N76" i="102"/>
  <c r="M76" i="102"/>
  <c r="L76" i="102"/>
  <c r="K76" i="102"/>
  <c r="J76" i="102"/>
  <c r="I76" i="102"/>
  <c r="H76" i="102"/>
  <c r="D76" i="102"/>
  <c r="AR31" i="102"/>
  <c r="AT75" i="102" s="1"/>
  <c r="AR30" i="102"/>
  <c r="AT74" i="102" s="1"/>
  <c r="AR29" i="102"/>
  <c r="AT73" i="102" s="1"/>
  <c r="AR28" i="102"/>
  <c r="AT72" i="102" s="1"/>
  <c r="AQ26" i="102"/>
  <c r="AQ70" i="102" s="1"/>
  <c r="AP26" i="102"/>
  <c r="AP70" i="102" s="1"/>
  <c r="AO26" i="102"/>
  <c r="AO70" i="102" s="1"/>
  <c r="AN26" i="102"/>
  <c r="AN70" i="102" s="1"/>
  <c r="AM26" i="102"/>
  <c r="AM70" i="102" s="1"/>
  <c r="AL26" i="102"/>
  <c r="AL70" i="102" s="1"/>
  <c r="AK26" i="102"/>
  <c r="AK70" i="102" s="1"/>
  <c r="AJ26" i="102"/>
  <c r="AI26" i="102"/>
  <c r="AH26" i="102"/>
  <c r="AH70" i="102" s="1"/>
  <c r="AG26" i="102"/>
  <c r="AG70" i="102" s="1"/>
  <c r="AF26" i="102"/>
  <c r="AF70" i="102" s="1"/>
  <c r="AE26" i="102"/>
  <c r="AE70" i="102" s="1"/>
  <c r="AD26" i="102"/>
  <c r="AD70" i="102" s="1"/>
  <c r="AC26" i="102"/>
  <c r="AC70" i="102" s="1"/>
  <c r="AB26" i="102"/>
  <c r="AB70" i="102" s="1"/>
  <c r="AA26" i="102"/>
  <c r="AA70" i="102" s="1"/>
  <c r="Z26" i="102"/>
  <c r="Z70" i="102" s="1"/>
  <c r="Y26" i="102"/>
  <c r="Y70" i="102" s="1"/>
  <c r="X26" i="102"/>
  <c r="X70" i="102" s="1"/>
  <c r="W26" i="102"/>
  <c r="V26" i="102"/>
  <c r="V70" i="102" s="1"/>
  <c r="U26" i="102"/>
  <c r="U70" i="102" s="1"/>
  <c r="T26" i="102"/>
  <c r="T70" i="102" s="1"/>
  <c r="S26" i="102"/>
  <c r="S70" i="102" s="1"/>
  <c r="R26" i="102"/>
  <c r="R70" i="102" s="1"/>
  <c r="Q26" i="102"/>
  <c r="Q70" i="102" s="1"/>
  <c r="P26" i="102"/>
  <c r="P70" i="102" s="1"/>
  <c r="O26" i="102"/>
  <c r="O70" i="102" s="1"/>
  <c r="N26" i="102"/>
  <c r="N70" i="102" s="1"/>
  <c r="M26" i="102"/>
  <c r="M70" i="102" s="1"/>
  <c r="L26" i="102"/>
  <c r="K26" i="102"/>
  <c r="J26" i="102"/>
  <c r="J70" i="102" s="1"/>
  <c r="I26" i="102"/>
  <c r="I70" i="102" s="1"/>
  <c r="H26" i="102"/>
  <c r="H70" i="102" s="1"/>
  <c r="G26" i="102"/>
  <c r="G70" i="102" s="1"/>
  <c r="F26" i="102"/>
  <c r="F70" i="102" s="1"/>
  <c r="E26" i="102"/>
  <c r="E70" i="102" s="1"/>
  <c r="D26" i="102"/>
  <c r="AR25" i="102"/>
  <c r="AT69" i="102" s="1"/>
  <c r="AR24" i="102"/>
  <c r="AT68" i="102" s="1"/>
  <c r="AR23" i="102"/>
  <c r="AT67" i="102" s="1"/>
  <c r="AR22" i="102"/>
  <c r="AT66" i="102" s="1"/>
  <c r="AQ19" i="102"/>
  <c r="AQ63" i="102" s="1"/>
  <c r="AP19" i="102"/>
  <c r="AP63" i="102" s="1"/>
  <c r="AO19" i="102"/>
  <c r="AO63" i="102" s="1"/>
  <c r="AN19" i="102"/>
  <c r="AN63" i="102" s="1"/>
  <c r="AM19" i="102"/>
  <c r="AM63" i="102" s="1"/>
  <c r="AL19" i="102"/>
  <c r="AL63" i="102" s="1"/>
  <c r="AK19" i="102"/>
  <c r="AK63" i="102" s="1"/>
  <c r="AJ19" i="102"/>
  <c r="AJ63" i="102" s="1"/>
  <c r="AI19" i="102"/>
  <c r="AI63" i="102" s="1"/>
  <c r="AH19" i="102"/>
  <c r="AH63" i="102" s="1"/>
  <c r="AG19" i="102"/>
  <c r="AG63" i="102" s="1"/>
  <c r="AF19" i="102"/>
  <c r="AF63" i="102" s="1"/>
  <c r="AE19" i="102"/>
  <c r="AE63" i="102" s="1"/>
  <c r="AD19" i="102"/>
  <c r="AD63" i="102" s="1"/>
  <c r="AC19" i="102"/>
  <c r="AC63" i="102" s="1"/>
  <c r="AB19" i="102"/>
  <c r="AB63" i="102" s="1"/>
  <c r="AA19" i="102"/>
  <c r="AA63" i="102" s="1"/>
  <c r="Z19" i="102"/>
  <c r="Z63" i="102" s="1"/>
  <c r="Y19" i="102"/>
  <c r="Y63" i="102" s="1"/>
  <c r="X19" i="102"/>
  <c r="X63" i="102" s="1"/>
  <c r="W19" i="102"/>
  <c r="W63" i="102" s="1"/>
  <c r="V19" i="102"/>
  <c r="V63" i="102" s="1"/>
  <c r="U19" i="102"/>
  <c r="U63" i="102" s="1"/>
  <c r="T19" i="102"/>
  <c r="T63" i="102" s="1"/>
  <c r="S19" i="102"/>
  <c r="S63" i="102" s="1"/>
  <c r="R19" i="102"/>
  <c r="R63" i="102" s="1"/>
  <c r="Q19" i="102"/>
  <c r="Q63" i="102" s="1"/>
  <c r="P19" i="102"/>
  <c r="P63" i="102" s="1"/>
  <c r="O19" i="102"/>
  <c r="O63" i="102" s="1"/>
  <c r="N19" i="102"/>
  <c r="N63" i="102" s="1"/>
  <c r="M19" i="102"/>
  <c r="M63" i="102" s="1"/>
  <c r="L19" i="102"/>
  <c r="L63" i="102" s="1"/>
  <c r="K19" i="102"/>
  <c r="K63" i="102" s="1"/>
  <c r="J19" i="102"/>
  <c r="J63" i="102" s="1"/>
  <c r="I19" i="102"/>
  <c r="I63" i="102" s="1"/>
  <c r="H19" i="102"/>
  <c r="H63" i="102" s="1"/>
  <c r="G19" i="102"/>
  <c r="G63" i="102" s="1"/>
  <c r="F19" i="102"/>
  <c r="F63" i="102" s="1"/>
  <c r="E19" i="102"/>
  <c r="E63" i="102" s="1"/>
  <c r="D19" i="102"/>
  <c r="D63" i="102" s="1"/>
  <c r="AT62" i="102"/>
  <c r="AR61" i="102"/>
  <c r="AT60" i="102"/>
  <c r="AT59" i="102"/>
  <c r="AQ13" i="102"/>
  <c r="AQ57" i="102" s="1"/>
  <c r="AP13" i="102"/>
  <c r="AP57" i="102" s="1"/>
  <c r="AO13" i="102"/>
  <c r="AO57" i="102" s="1"/>
  <c r="AN13" i="102"/>
  <c r="AN57" i="102" s="1"/>
  <c r="AM13" i="102"/>
  <c r="AM57" i="102" s="1"/>
  <c r="AL13" i="102"/>
  <c r="AL57" i="102" s="1"/>
  <c r="AK13" i="102"/>
  <c r="AK57" i="102" s="1"/>
  <c r="AJ13" i="102"/>
  <c r="AJ57" i="102" s="1"/>
  <c r="AI13" i="102"/>
  <c r="AI57" i="102" s="1"/>
  <c r="AH13" i="102"/>
  <c r="AH57" i="102" s="1"/>
  <c r="AG13" i="102"/>
  <c r="AG57" i="102" s="1"/>
  <c r="AF13" i="102"/>
  <c r="AF57" i="102" s="1"/>
  <c r="AE13" i="102"/>
  <c r="AE57" i="102" s="1"/>
  <c r="AD13" i="102"/>
  <c r="AD57" i="102" s="1"/>
  <c r="AC13" i="102"/>
  <c r="AC57" i="102" s="1"/>
  <c r="AB13" i="102"/>
  <c r="AB57" i="102" s="1"/>
  <c r="AA13" i="102"/>
  <c r="AA57" i="102" s="1"/>
  <c r="Z13" i="102"/>
  <c r="Z57" i="102" s="1"/>
  <c r="Y13" i="102"/>
  <c r="Y57" i="102" s="1"/>
  <c r="X13" i="102"/>
  <c r="X57" i="102" s="1"/>
  <c r="W13" i="102"/>
  <c r="W57" i="102" s="1"/>
  <c r="V13" i="102"/>
  <c r="V57" i="102" s="1"/>
  <c r="U13" i="102"/>
  <c r="U57" i="102" s="1"/>
  <c r="T13" i="102"/>
  <c r="T57" i="102" s="1"/>
  <c r="S13" i="102"/>
  <c r="S57" i="102" s="1"/>
  <c r="R13" i="102"/>
  <c r="R57" i="102" s="1"/>
  <c r="Q13" i="102"/>
  <c r="Q57" i="102" s="1"/>
  <c r="P13" i="102"/>
  <c r="P57" i="102" s="1"/>
  <c r="O13" i="102"/>
  <c r="O57" i="102" s="1"/>
  <c r="N13" i="102"/>
  <c r="N57" i="102" s="1"/>
  <c r="M13" i="102"/>
  <c r="M57" i="102" s="1"/>
  <c r="L13" i="102"/>
  <c r="L57" i="102" s="1"/>
  <c r="K13" i="102"/>
  <c r="K57" i="102" s="1"/>
  <c r="J13" i="102"/>
  <c r="J57" i="102" s="1"/>
  <c r="I13" i="102"/>
  <c r="I57" i="102" s="1"/>
  <c r="H13" i="102"/>
  <c r="H57" i="102" s="1"/>
  <c r="G13" i="102"/>
  <c r="G57" i="102" s="1"/>
  <c r="F13" i="102"/>
  <c r="F57" i="102" s="1"/>
  <c r="E13" i="102"/>
  <c r="E57" i="102" s="1"/>
  <c r="D13" i="102"/>
  <c r="D57" i="102" s="1"/>
  <c r="AT56" i="102"/>
  <c r="AT54" i="102"/>
  <c r="AT53" i="102"/>
  <c r="AQ76" i="101"/>
  <c r="AP76" i="101"/>
  <c r="AO76" i="101"/>
  <c r="AN76" i="101"/>
  <c r="AM76" i="101"/>
  <c r="AL76" i="101"/>
  <c r="AK76" i="101"/>
  <c r="AJ76" i="101"/>
  <c r="AI76" i="101"/>
  <c r="AH76" i="101"/>
  <c r="AG76" i="101"/>
  <c r="AF76" i="101"/>
  <c r="AE76" i="101"/>
  <c r="AD76" i="101"/>
  <c r="AC76" i="101"/>
  <c r="AB76" i="101"/>
  <c r="AA76" i="101"/>
  <c r="Z76" i="101"/>
  <c r="Y76" i="101"/>
  <c r="X76" i="101"/>
  <c r="W76" i="101"/>
  <c r="V76" i="101"/>
  <c r="U76" i="101"/>
  <c r="T76" i="101"/>
  <c r="S76" i="101"/>
  <c r="R76" i="101"/>
  <c r="Q76" i="101"/>
  <c r="P76" i="101"/>
  <c r="O76" i="101"/>
  <c r="N76" i="101"/>
  <c r="M76" i="101"/>
  <c r="L76" i="101"/>
  <c r="K76" i="101"/>
  <c r="J76" i="101"/>
  <c r="I76" i="101"/>
  <c r="H76" i="101"/>
  <c r="G76" i="101"/>
  <c r="F76" i="101"/>
  <c r="E76" i="101"/>
  <c r="D76" i="101"/>
  <c r="AQ69" i="101"/>
  <c r="AP69" i="101"/>
  <c r="AO69" i="101"/>
  <c r="AN69" i="101"/>
  <c r="AM69" i="101"/>
  <c r="AL69" i="101"/>
  <c r="AK69" i="101"/>
  <c r="AJ69" i="101"/>
  <c r="AI69" i="101"/>
  <c r="AH69" i="101"/>
  <c r="AG69" i="101"/>
  <c r="AF69" i="101"/>
  <c r="AE69" i="101"/>
  <c r="AD69" i="101"/>
  <c r="AC69" i="101"/>
  <c r="AB69" i="101"/>
  <c r="AA69" i="101"/>
  <c r="Z69" i="101"/>
  <c r="Y69" i="101"/>
  <c r="X69" i="101"/>
  <c r="W69" i="101"/>
  <c r="V69" i="101"/>
  <c r="U69" i="101"/>
  <c r="T69" i="101"/>
  <c r="S69" i="101"/>
  <c r="R69" i="101"/>
  <c r="Q69" i="101"/>
  <c r="P69" i="101"/>
  <c r="O69" i="101"/>
  <c r="N69" i="101"/>
  <c r="M69" i="101"/>
  <c r="L69" i="101"/>
  <c r="K69" i="101"/>
  <c r="J69" i="101"/>
  <c r="I69" i="101"/>
  <c r="H69" i="101"/>
  <c r="G69" i="101"/>
  <c r="F69" i="101"/>
  <c r="E69" i="101"/>
  <c r="D69" i="101"/>
  <c r="AQ62" i="101"/>
  <c r="AP62" i="101"/>
  <c r="AO62" i="101"/>
  <c r="AN62" i="101"/>
  <c r="AM62" i="101"/>
  <c r="AL62" i="101"/>
  <c r="AK62" i="101"/>
  <c r="AJ62" i="101"/>
  <c r="AI62" i="101"/>
  <c r="AH62" i="101"/>
  <c r="AG62" i="101"/>
  <c r="AF62" i="101"/>
  <c r="AE62" i="101"/>
  <c r="AD62" i="101"/>
  <c r="AC62" i="101"/>
  <c r="AB62" i="101"/>
  <c r="AA62" i="101"/>
  <c r="Z62" i="101"/>
  <c r="Y62" i="101"/>
  <c r="X62" i="101"/>
  <c r="W62" i="101"/>
  <c r="V62" i="101"/>
  <c r="U62" i="101"/>
  <c r="T62" i="101"/>
  <c r="S62" i="101"/>
  <c r="R62" i="101"/>
  <c r="Q62" i="101"/>
  <c r="P62" i="101"/>
  <c r="O62" i="101"/>
  <c r="N62" i="101"/>
  <c r="M62" i="101"/>
  <c r="L62" i="101"/>
  <c r="K62" i="101"/>
  <c r="J62" i="101"/>
  <c r="I62" i="101"/>
  <c r="H62" i="101"/>
  <c r="G62" i="101"/>
  <c r="F62" i="101"/>
  <c r="E62" i="101"/>
  <c r="D62" i="101"/>
  <c r="AQ55" i="101"/>
  <c r="AP55" i="101"/>
  <c r="AO55" i="101"/>
  <c r="AN55" i="101"/>
  <c r="AM55" i="101"/>
  <c r="AL55" i="101"/>
  <c r="AK55" i="101"/>
  <c r="AJ55" i="101"/>
  <c r="AI55" i="101"/>
  <c r="AH55" i="101"/>
  <c r="AG55" i="101"/>
  <c r="AF55" i="101"/>
  <c r="AE55" i="101"/>
  <c r="AD55" i="101"/>
  <c r="AC55" i="101"/>
  <c r="AB55" i="101"/>
  <c r="AA55" i="101"/>
  <c r="Z55" i="101"/>
  <c r="Y55" i="101"/>
  <c r="X55" i="101"/>
  <c r="W55" i="101"/>
  <c r="V55" i="101"/>
  <c r="U55" i="101"/>
  <c r="T55" i="101"/>
  <c r="S55" i="101"/>
  <c r="R55" i="101"/>
  <c r="Q55" i="101"/>
  <c r="P55" i="101"/>
  <c r="O55" i="101"/>
  <c r="N55" i="101"/>
  <c r="M55" i="101"/>
  <c r="L55" i="101"/>
  <c r="K55" i="101"/>
  <c r="J55" i="101"/>
  <c r="I55" i="101"/>
  <c r="H55" i="101"/>
  <c r="G55" i="101"/>
  <c r="F55" i="101"/>
  <c r="E55" i="101"/>
  <c r="AT51" i="101"/>
  <c r="AR51" i="101"/>
  <c r="AQ51" i="101"/>
  <c r="AP51" i="101"/>
  <c r="AO51" i="101"/>
  <c r="AN51" i="101"/>
  <c r="AM51" i="101"/>
  <c r="AL51" i="101"/>
  <c r="AK51" i="101"/>
  <c r="AJ51" i="101"/>
  <c r="AI51" i="101"/>
  <c r="AH51" i="101"/>
  <c r="AG51" i="101"/>
  <c r="AF51" i="101"/>
  <c r="AE51" i="101"/>
  <c r="AD51" i="101"/>
  <c r="AC51" i="101"/>
  <c r="AB51" i="101"/>
  <c r="AA51" i="101"/>
  <c r="Z51" i="101"/>
  <c r="Y51" i="101"/>
  <c r="X51" i="101"/>
  <c r="W51" i="101"/>
  <c r="V51" i="101"/>
  <c r="U51" i="101"/>
  <c r="T51" i="101"/>
  <c r="S51" i="101"/>
  <c r="R51" i="101"/>
  <c r="Q51" i="101"/>
  <c r="P51" i="101"/>
  <c r="O51" i="101"/>
  <c r="N51" i="101"/>
  <c r="M51" i="101"/>
  <c r="L51" i="101"/>
  <c r="K51" i="101"/>
  <c r="J51" i="101"/>
  <c r="I51" i="101"/>
  <c r="H51" i="101"/>
  <c r="G51" i="101"/>
  <c r="F51" i="101"/>
  <c r="E51" i="101"/>
  <c r="D51" i="101"/>
  <c r="AR42" i="101"/>
  <c r="AT86" i="101" s="1"/>
  <c r="AR41" i="101"/>
  <c r="AQ34" i="101"/>
  <c r="AQ78" i="101" s="1"/>
  <c r="AP34" i="101"/>
  <c r="AP78" i="101" s="1"/>
  <c r="AO34" i="101"/>
  <c r="AO78" i="101" s="1"/>
  <c r="AN34" i="101"/>
  <c r="AN78" i="101" s="1"/>
  <c r="AM34" i="101"/>
  <c r="AM78" i="101" s="1"/>
  <c r="AL34" i="101"/>
  <c r="AK34" i="101"/>
  <c r="AK78" i="101" s="1"/>
  <c r="AJ34" i="101"/>
  <c r="AJ78" i="101" s="1"/>
  <c r="AI34" i="101"/>
  <c r="AH34" i="101"/>
  <c r="AH78" i="101" s="1"/>
  <c r="AG34" i="101"/>
  <c r="AF34" i="101"/>
  <c r="AE34" i="101"/>
  <c r="AE78" i="101" s="1"/>
  <c r="AD34" i="101"/>
  <c r="AD78" i="101" s="1"/>
  <c r="AC34" i="101"/>
  <c r="AC78" i="101" s="1"/>
  <c r="AB34" i="101"/>
  <c r="AB78" i="101" s="1"/>
  <c r="AA34" i="101"/>
  <c r="AA78" i="101" s="1"/>
  <c r="Z34" i="101"/>
  <c r="Z78" i="101" s="1"/>
  <c r="Y34" i="101"/>
  <c r="Y78" i="101" s="1"/>
  <c r="X34" i="101"/>
  <c r="X78" i="101" s="1"/>
  <c r="W34" i="101"/>
  <c r="V34" i="101"/>
  <c r="V78" i="101" s="1"/>
  <c r="U34" i="101"/>
  <c r="T34" i="101"/>
  <c r="S34" i="101"/>
  <c r="S78" i="101" s="1"/>
  <c r="R34" i="101"/>
  <c r="R78" i="101" s="1"/>
  <c r="Q34" i="101"/>
  <c r="Q78" i="101" s="1"/>
  <c r="P34" i="101"/>
  <c r="P78" i="101" s="1"/>
  <c r="O34" i="101"/>
  <c r="O78" i="101" s="1"/>
  <c r="N34" i="101"/>
  <c r="M34" i="101"/>
  <c r="M78" i="101" s="1"/>
  <c r="L34" i="101"/>
  <c r="L78" i="101" s="1"/>
  <c r="K34" i="101"/>
  <c r="J34" i="101"/>
  <c r="J78" i="101" s="1"/>
  <c r="I34" i="101"/>
  <c r="H34" i="101"/>
  <c r="G34" i="101"/>
  <c r="G78" i="101" s="1"/>
  <c r="F34" i="101"/>
  <c r="F78" i="101" s="1"/>
  <c r="E34" i="101"/>
  <c r="E78" i="101" s="1"/>
  <c r="D34" i="101"/>
  <c r="D78" i="101" s="1"/>
  <c r="AR33" i="101"/>
  <c r="AT77" i="101" s="1"/>
  <c r="AR32" i="101"/>
  <c r="AR31" i="101"/>
  <c r="AT75" i="101" s="1"/>
  <c r="AR30" i="101"/>
  <c r="AT74" i="101" s="1"/>
  <c r="AQ27" i="101"/>
  <c r="AQ71" i="101" s="1"/>
  <c r="AP27" i="101"/>
  <c r="AP71" i="101" s="1"/>
  <c r="AO27" i="101"/>
  <c r="AO71" i="101" s="1"/>
  <c r="AN27" i="101"/>
  <c r="AN71" i="101" s="1"/>
  <c r="AM27" i="101"/>
  <c r="AM71" i="101" s="1"/>
  <c r="AL27" i="101"/>
  <c r="AL71" i="101" s="1"/>
  <c r="AK27" i="101"/>
  <c r="AK71" i="101" s="1"/>
  <c r="AJ27" i="101"/>
  <c r="AJ71" i="101" s="1"/>
  <c r="AI27" i="101"/>
  <c r="AI71" i="101" s="1"/>
  <c r="AH27" i="101"/>
  <c r="AH71" i="101" s="1"/>
  <c r="AG27" i="101"/>
  <c r="AG71" i="101" s="1"/>
  <c r="AF27" i="101"/>
  <c r="AF71" i="101" s="1"/>
  <c r="AE27" i="101"/>
  <c r="AE71" i="101" s="1"/>
  <c r="AD27" i="101"/>
  <c r="AD71" i="101" s="1"/>
  <c r="AC27" i="101"/>
  <c r="AC71" i="101" s="1"/>
  <c r="AB27" i="101"/>
  <c r="AB71" i="101" s="1"/>
  <c r="AA27" i="101"/>
  <c r="AA71" i="101" s="1"/>
  <c r="Z27" i="101"/>
  <c r="Z71" i="101" s="1"/>
  <c r="Y27" i="101"/>
  <c r="Y71" i="101" s="1"/>
  <c r="X27" i="101"/>
  <c r="X71" i="101" s="1"/>
  <c r="W27" i="101"/>
  <c r="W71" i="101" s="1"/>
  <c r="V27" i="101"/>
  <c r="V71" i="101" s="1"/>
  <c r="U27" i="101"/>
  <c r="U71" i="101" s="1"/>
  <c r="T27" i="101"/>
  <c r="T71" i="101" s="1"/>
  <c r="S27" i="101"/>
  <c r="S71" i="101" s="1"/>
  <c r="R27" i="101"/>
  <c r="R71" i="101" s="1"/>
  <c r="Q27" i="101"/>
  <c r="Q71" i="101" s="1"/>
  <c r="P27" i="101"/>
  <c r="P71" i="101" s="1"/>
  <c r="O27" i="101"/>
  <c r="O71" i="101" s="1"/>
  <c r="N27" i="101"/>
  <c r="N71" i="101" s="1"/>
  <c r="M27" i="101"/>
  <c r="M71" i="101" s="1"/>
  <c r="L27" i="101"/>
  <c r="L71" i="101" s="1"/>
  <c r="K27" i="101"/>
  <c r="K71" i="101" s="1"/>
  <c r="J27" i="101"/>
  <c r="J71" i="101" s="1"/>
  <c r="I27" i="101"/>
  <c r="I71" i="101" s="1"/>
  <c r="H27" i="101"/>
  <c r="H71" i="101" s="1"/>
  <c r="G27" i="101"/>
  <c r="G71" i="101" s="1"/>
  <c r="F27" i="101"/>
  <c r="F71" i="101" s="1"/>
  <c r="E27" i="101"/>
  <c r="D27" i="101"/>
  <c r="D71" i="101" s="1"/>
  <c r="AR26" i="101"/>
  <c r="AT70" i="101" s="1"/>
  <c r="AR25" i="101"/>
  <c r="AR69" i="101" s="1"/>
  <c r="AR24" i="101"/>
  <c r="AT68" i="101" s="1"/>
  <c r="AR23" i="101"/>
  <c r="AT67" i="101" s="1"/>
  <c r="AQ20" i="101"/>
  <c r="AQ64" i="101" s="1"/>
  <c r="AP20" i="101"/>
  <c r="AP64" i="101" s="1"/>
  <c r="AO20" i="101"/>
  <c r="AO64" i="101" s="1"/>
  <c r="AN20" i="101"/>
  <c r="AN64" i="101" s="1"/>
  <c r="AM20" i="101"/>
  <c r="AM64" i="101" s="1"/>
  <c r="AL20" i="101"/>
  <c r="AL64" i="101" s="1"/>
  <c r="AK20" i="101"/>
  <c r="AK64" i="101" s="1"/>
  <c r="AJ20" i="101"/>
  <c r="AJ64" i="101" s="1"/>
  <c r="AI20" i="101"/>
  <c r="AI64" i="101" s="1"/>
  <c r="AH20" i="101"/>
  <c r="AH64" i="101" s="1"/>
  <c r="AG20" i="101"/>
  <c r="AG64" i="101" s="1"/>
  <c r="AF20" i="101"/>
  <c r="AF64" i="101" s="1"/>
  <c r="AE20" i="101"/>
  <c r="AE64" i="101" s="1"/>
  <c r="AD20" i="101"/>
  <c r="AD64" i="101" s="1"/>
  <c r="AC20" i="101"/>
  <c r="AC64" i="101" s="1"/>
  <c r="AB20" i="101"/>
  <c r="AB64" i="101" s="1"/>
  <c r="AA20" i="101"/>
  <c r="AA64" i="101" s="1"/>
  <c r="Z20" i="101"/>
  <c r="Z64" i="101" s="1"/>
  <c r="Y20" i="101"/>
  <c r="Y64" i="101" s="1"/>
  <c r="X20" i="101"/>
  <c r="X64" i="101" s="1"/>
  <c r="W20" i="101"/>
  <c r="W64" i="101" s="1"/>
  <c r="V20" i="101"/>
  <c r="V64" i="101" s="1"/>
  <c r="U20" i="101"/>
  <c r="U64" i="101" s="1"/>
  <c r="T20" i="101"/>
  <c r="T64" i="101" s="1"/>
  <c r="S20" i="101"/>
  <c r="S64" i="101" s="1"/>
  <c r="R20" i="101"/>
  <c r="R64" i="101" s="1"/>
  <c r="Q20" i="101"/>
  <c r="Q64" i="101" s="1"/>
  <c r="P20" i="101"/>
  <c r="P64" i="101" s="1"/>
  <c r="O20" i="101"/>
  <c r="O64" i="101" s="1"/>
  <c r="N20" i="101"/>
  <c r="N64" i="101" s="1"/>
  <c r="M20" i="101"/>
  <c r="M64" i="101" s="1"/>
  <c r="L20" i="101"/>
  <c r="L64" i="101" s="1"/>
  <c r="K20" i="101"/>
  <c r="K64" i="101" s="1"/>
  <c r="J20" i="101"/>
  <c r="J64" i="101" s="1"/>
  <c r="I20" i="101"/>
  <c r="I64" i="101" s="1"/>
  <c r="H20" i="101"/>
  <c r="H64" i="101" s="1"/>
  <c r="G20" i="101"/>
  <c r="G64" i="101" s="1"/>
  <c r="F20" i="101"/>
  <c r="F64" i="101" s="1"/>
  <c r="E20" i="101"/>
  <c r="E64" i="101" s="1"/>
  <c r="D20" i="101"/>
  <c r="AR19" i="101"/>
  <c r="AT63" i="101" s="1"/>
  <c r="AR18" i="101"/>
  <c r="AR17" i="101"/>
  <c r="AT61" i="101" s="1"/>
  <c r="AR16" i="101"/>
  <c r="AT60" i="101" s="1"/>
  <c r="AQ13" i="101"/>
  <c r="AQ57" i="101" s="1"/>
  <c r="AP13" i="101"/>
  <c r="AP57" i="101" s="1"/>
  <c r="AO13" i="101"/>
  <c r="AO57" i="101" s="1"/>
  <c r="AN13" i="101"/>
  <c r="AN57" i="101" s="1"/>
  <c r="AM13" i="101"/>
  <c r="AM57" i="101" s="1"/>
  <c r="AL13" i="101"/>
  <c r="AL57" i="101" s="1"/>
  <c r="AK13" i="101"/>
  <c r="AK57" i="101" s="1"/>
  <c r="AJ13" i="101"/>
  <c r="AJ57" i="101" s="1"/>
  <c r="AI13" i="101"/>
  <c r="AI57" i="101" s="1"/>
  <c r="AH13" i="101"/>
  <c r="AH57" i="101" s="1"/>
  <c r="AG13" i="101"/>
  <c r="AG57" i="101" s="1"/>
  <c r="AF13" i="101"/>
  <c r="AF57" i="101" s="1"/>
  <c r="AE13" i="101"/>
  <c r="AE57" i="101" s="1"/>
  <c r="AD13" i="101"/>
  <c r="AD57" i="101" s="1"/>
  <c r="AC13" i="101"/>
  <c r="AC57" i="101" s="1"/>
  <c r="AB13" i="101"/>
  <c r="AB57" i="101" s="1"/>
  <c r="AA13" i="101"/>
  <c r="AA57" i="101" s="1"/>
  <c r="Z13" i="101"/>
  <c r="Z57" i="101" s="1"/>
  <c r="Y13" i="101"/>
  <c r="Y57" i="101" s="1"/>
  <c r="X13" i="101"/>
  <c r="X57" i="101" s="1"/>
  <c r="W13" i="101"/>
  <c r="W57" i="101" s="1"/>
  <c r="V13" i="101"/>
  <c r="V57" i="101" s="1"/>
  <c r="U13" i="101"/>
  <c r="U57" i="101" s="1"/>
  <c r="T13" i="101"/>
  <c r="T57" i="101" s="1"/>
  <c r="S13" i="101"/>
  <c r="S57" i="101" s="1"/>
  <c r="R13" i="101"/>
  <c r="R57" i="101" s="1"/>
  <c r="Q13" i="101"/>
  <c r="Q57" i="101" s="1"/>
  <c r="P13" i="101"/>
  <c r="P57" i="101" s="1"/>
  <c r="O13" i="101"/>
  <c r="O57" i="101" s="1"/>
  <c r="N13" i="101"/>
  <c r="N57" i="101" s="1"/>
  <c r="M13" i="101"/>
  <c r="M57" i="101" s="1"/>
  <c r="L13" i="101"/>
  <c r="L57" i="101" s="1"/>
  <c r="K13" i="101"/>
  <c r="K57" i="101" s="1"/>
  <c r="J13" i="101"/>
  <c r="J57" i="101" s="1"/>
  <c r="I13" i="101"/>
  <c r="I57" i="101" s="1"/>
  <c r="H13" i="101"/>
  <c r="H57" i="101" s="1"/>
  <c r="G13" i="101"/>
  <c r="G57" i="101" s="1"/>
  <c r="F13" i="101"/>
  <c r="F57" i="101" s="1"/>
  <c r="E13" i="101"/>
  <c r="E57" i="101" s="1"/>
  <c r="D13" i="101"/>
  <c r="D57" i="101" s="1"/>
  <c r="AR12" i="101"/>
  <c r="AT56" i="101" s="1"/>
  <c r="AR11" i="101"/>
  <c r="AT55" i="101" s="1"/>
  <c r="AR10" i="101"/>
  <c r="AT54" i="101" s="1"/>
  <c r="AT53" i="101"/>
  <c r="E16" i="105" l="1"/>
  <c r="E57" i="105" s="1"/>
  <c r="H31" i="105"/>
  <c r="H72" i="105" s="1"/>
  <c r="E19" i="105"/>
  <c r="E60" i="105" s="1"/>
  <c r="G31" i="105"/>
  <c r="G72" i="105" s="1"/>
  <c r="D16" i="105"/>
  <c r="D57" i="105" s="1"/>
  <c r="M77" i="105"/>
  <c r="M76" i="105"/>
  <c r="M80" i="105"/>
  <c r="M63" i="105"/>
  <c r="M15" i="104"/>
  <c r="M42" i="104" s="1"/>
  <c r="M27" i="104"/>
  <c r="M54" i="104" s="1"/>
  <c r="M21" i="104"/>
  <c r="M48" i="104" s="1"/>
  <c r="O15" i="104"/>
  <c r="O42" i="104" s="1"/>
  <c r="Q51" i="104"/>
  <c r="Q52" i="104"/>
  <c r="AR76" i="101"/>
  <c r="R38" i="104"/>
  <c r="D14" i="105"/>
  <c r="D55" i="105" s="1"/>
  <c r="M79" i="105"/>
  <c r="M81" i="105"/>
  <c r="M75" i="105"/>
  <c r="D18" i="105"/>
  <c r="D59" i="105" s="1"/>
  <c r="M78" i="105"/>
  <c r="M73" i="105"/>
  <c r="E12" i="105"/>
  <c r="E53" i="105" s="1"/>
  <c r="G13" i="105"/>
  <c r="G54" i="105" s="1"/>
  <c r="E23" i="105"/>
  <c r="M65" i="105"/>
  <c r="H13" i="105"/>
  <c r="H54" i="105" s="1"/>
  <c r="M66" i="105"/>
  <c r="M70" i="105"/>
  <c r="M71" i="105"/>
  <c r="E14" i="105"/>
  <c r="E55" i="105" s="1"/>
  <c r="E70" i="105"/>
  <c r="D20" i="105"/>
  <c r="D61" i="105" s="1"/>
  <c r="H21" i="105"/>
  <c r="H62" i="105" s="1"/>
  <c r="I64" i="105"/>
  <c r="E15" i="105"/>
  <c r="E56" i="105" s="1"/>
  <c r="M69" i="105"/>
  <c r="D12" i="105"/>
  <c r="D53" i="105" s="1"/>
  <c r="O21" i="104"/>
  <c r="O48" i="104" s="1"/>
  <c r="L42" i="104"/>
  <c r="N27" i="104"/>
  <c r="N54" i="104" s="1"/>
  <c r="O27" i="104"/>
  <c r="O54" i="104" s="1"/>
  <c r="K67" i="103"/>
  <c r="L29" i="103"/>
  <c r="L67" i="103" s="1"/>
  <c r="Q53" i="104"/>
  <c r="I29" i="103"/>
  <c r="I67" i="103" s="1"/>
  <c r="F29" i="103"/>
  <c r="F67" i="103" s="1"/>
  <c r="J14" i="103"/>
  <c r="Q54" i="104" s="1"/>
  <c r="Q50" i="104"/>
  <c r="J27" i="103"/>
  <c r="J60" i="103" s="1"/>
  <c r="P57" i="103"/>
  <c r="S53" i="104"/>
  <c r="S50" i="104"/>
  <c r="I60" i="103"/>
  <c r="D28" i="103"/>
  <c r="D61" i="103" s="1"/>
  <c r="S52" i="104"/>
  <c r="P50" i="103"/>
  <c r="R52" i="104"/>
  <c r="E29" i="103"/>
  <c r="E62" i="103" s="1"/>
  <c r="E28" i="103"/>
  <c r="E61" i="103" s="1"/>
  <c r="F28" i="103"/>
  <c r="F61" i="103" s="1"/>
  <c r="G28" i="103"/>
  <c r="G61" i="103" s="1"/>
  <c r="H28" i="103"/>
  <c r="H61" i="103" s="1"/>
  <c r="R53" i="104"/>
  <c r="H29" i="103"/>
  <c r="H67" i="103" s="1"/>
  <c r="I28" i="103"/>
  <c r="I61" i="103" s="1"/>
  <c r="R51" i="104"/>
  <c r="R45" i="104"/>
  <c r="Q44" i="104"/>
  <c r="AR55" i="102"/>
  <c r="Q46" i="104"/>
  <c r="S47" i="104"/>
  <c r="S46" i="104"/>
  <c r="S44" i="104"/>
  <c r="S45" i="104"/>
  <c r="R44" i="104"/>
  <c r="Q33" i="102"/>
  <c r="Q77" i="102" s="1"/>
  <c r="R46" i="104"/>
  <c r="E33" i="102"/>
  <c r="E77" i="102" s="1"/>
  <c r="AC33" i="102"/>
  <c r="AC77" i="102" s="1"/>
  <c r="R47" i="104"/>
  <c r="Q47" i="104"/>
  <c r="Q45" i="104"/>
  <c r="S41" i="104"/>
  <c r="S38" i="104"/>
  <c r="S39" i="104"/>
  <c r="S40" i="104"/>
  <c r="R39" i="104"/>
  <c r="R40" i="104"/>
  <c r="R41" i="104"/>
  <c r="Q38" i="104"/>
  <c r="Q41" i="104"/>
  <c r="Q39" i="104"/>
  <c r="Q40" i="104"/>
  <c r="J13" i="105"/>
  <c r="J54" i="105" s="1"/>
  <c r="J72" i="105"/>
  <c r="F62" i="105"/>
  <c r="I62" i="105"/>
  <c r="E18" i="105"/>
  <c r="E59" i="105" s="1"/>
  <c r="I31" i="105"/>
  <c r="I72" i="105" s="1"/>
  <c r="K13" i="105"/>
  <c r="K54" i="105" s="1"/>
  <c r="G21" i="105"/>
  <c r="K31" i="105"/>
  <c r="K72" i="105" s="1"/>
  <c r="J56" i="105"/>
  <c r="J60" i="105"/>
  <c r="D66" i="105"/>
  <c r="D70" i="105"/>
  <c r="J74" i="105"/>
  <c r="D78" i="105"/>
  <c r="D17" i="105"/>
  <c r="D58" i="105" s="1"/>
  <c r="E17" i="105"/>
  <c r="E58" i="105" s="1"/>
  <c r="F64" i="105"/>
  <c r="E64" i="105"/>
  <c r="J21" i="105"/>
  <c r="D33" i="105"/>
  <c r="D74" i="105" s="1"/>
  <c r="D73" i="105"/>
  <c r="K21" i="105"/>
  <c r="E33" i="105"/>
  <c r="E74" i="105" s="1"/>
  <c r="K55" i="105"/>
  <c r="E67" i="105"/>
  <c r="E79" i="105"/>
  <c r="D19" i="105"/>
  <c r="D60" i="105" s="1"/>
  <c r="M67" i="105"/>
  <c r="J64" i="105"/>
  <c r="D68" i="105"/>
  <c r="D80" i="105"/>
  <c r="D76" i="105"/>
  <c r="F13" i="105"/>
  <c r="F54" i="105" s="1"/>
  <c r="D23" i="105"/>
  <c r="F31" i="105"/>
  <c r="F11" i="105" s="1"/>
  <c r="F52" i="105" s="1"/>
  <c r="K58" i="105"/>
  <c r="D63" i="105"/>
  <c r="I13" i="105"/>
  <c r="I54" i="105" s="1"/>
  <c r="K61" i="105"/>
  <c r="L48" i="104"/>
  <c r="K54" i="104"/>
  <c r="K42" i="104"/>
  <c r="N21" i="104"/>
  <c r="N48" i="104" s="1"/>
  <c r="L54" i="104"/>
  <c r="D48" i="104"/>
  <c r="D54" i="104"/>
  <c r="D42" i="104"/>
  <c r="J21" i="103"/>
  <c r="R54" i="104" s="1"/>
  <c r="P52" i="103"/>
  <c r="M28" i="103"/>
  <c r="P45" i="103"/>
  <c r="N28" i="103"/>
  <c r="D54" i="103"/>
  <c r="E60" i="103"/>
  <c r="D29" i="103"/>
  <c r="D47" i="103"/>
  <c r="G60" i="103"/>
  <c r="G29" i="103"/>
  <c r="J58" i="103"/>
  <c r="W36" i="101"/>
  <c r="W80" i="101" s="1"/>
  <c r="AI36" i="101"/>
  <c r="AI38" i="101" s="1"/>
  <c r="I33" i="102"/>
  <c r="I77" i="102" s="1"/>
  <c r="AG33" i="102"/>
  <c r="AG77" i="102" s="1"/>
  <c r="AR74" i="102"/>
  <c r="AH33" i="102"/>
  <c r="AH77" i="102" s="1"/>
  <c r="AT55" i="102"/>
  <c r="F33" i="102"/>
  <c r="F77" i="102" s="1"/>
  <c r="R33" i="102"/>
  <c r="R77" i="102" s="1"/>
  <c r="AD33" i="102"/>
  <c r="AD77" i="102" s="1"/>
  <c r="AP33" i="102"/>
  <c r="AP77" i="102" s="1"/>
  <c r="AT61" i="102"/>
  <c r="U33" i="102"/>
  <c r="U77" i="102" s="1"/>
  <c r="V33" i="102"/>
  <c r="V77" i="102" s="1"/>
  <c r="S33" i="102"/>
  <c r="S77" i="102" s="1"/>
  <c r="AQ33" i="102"/>
  <c r="AQ77" i="102" s="1"/>
  <c r="AR26" i="102"/>
  <c r="R48" i="104" s="1"/>
  <c r="H33" i="102"/>
  <c r="H77" i="102" s="1"/>
  <c r="AF33" i="102"/>
  <c r="AF77" i="102" s="1"/>
  <c r="J33" i="102"/>
  <c r="J77" i="102" s="1"/>
  <c r="AR68" i="102"/>
  <c r="E76" i="102"/>
  <c r="Q76" i="102"/>
  <c r="AC76" i="102"/>
  <c r="G33" i="102"/>
  <c r="G77" i="102" s="1"/>
  <c r="AE33" i="102"/>
  <c r="AE77" i="102" s="1"/>
  <c r="T33" i="102"/>
  <c r="T77" i="102" s="1"/>
  <c r="D70" i="102"/>
  <c r="F76" i="102"/>
  <c r="R76" i="102"/>
  <c r="AD76" i="102"/>
  <c r="AP76" i="102"/>
  <c r="G76" i="102"/>
  <c r="S76" i="102"/>
  <c r="AE76" i="102"/>
  <c r="AQ76" i="102"/>
  <c r="K33" i="102"/>
  <c r="K77" i="102" s="1"/>
  <c r="W33" i="102"/>
  <c r="W77" i="102" s="1"/>
  <c r="AI33" i="102"/>
  <c r="AI77" i="102" s="1"/>
  <c r="AJ33" i="102"/>
  <c r="AJ77" i="102" s="1"/>
  <c r="L33" i="102"/>
  <c r="L77" i="102" s="1"/>
  <c r="M33" i="102"/>
  <c r="M77" i="102" s="1"/>
  <c r="Y33" i="102"/>
  <c r="Y77" i="102" s="1"/>
  <c r="AK33" i="102"/>
  <c r="AK77" i="102" s="1"/>
  <c r="AO33" i="102"/>
  <c r="AO77" i="102" s="1"/>
  <c r="K70" i="102"/>
  <c r="W70" i="102"/>
  <c r="AI70" i="102"/>
  <c r="L70" i="102"/>
  <c r="AJ70" i="102"/>
  <c r="X33" i="102"/>
  <c r="X77" i="102" s="1"/>
  <c r="AR19" i="102"/>
  <c r="Q48" i="104" s="1"/>
  <c r="N33" i="102"/>
  <c r="N77" i="102" s="1"/>
  <c r="Z33" i="102"/>
  <c r="Z77" i="102" s="1"/>
  <c r="AL33" i="102"/>
  <c r="AL77" i="102" s="1"/>
  <c r="AR32" i="102"/>
  <c r="S48" i="104" s="1"/>
  <c r="O33" i="102"/>
  <c r="O77" i="102" s="1"/>
  <c r="AA33" i="102"/>
  <c r="AA77" i="102" s="1"/>
  <c r="AM33" i="102"/>
  <c r="AM77" i="102" s="1"/>
  <c r="D33" i="102"/>
  <c r="D77" i="102" s="1"/>
  <c r="P33" i="102"/>
  <c r="P77" i="102" s="1"/>
  <c r="AB33" i="102"/>
  <c r="AB77" i="102" s="1"/>
  <c r="AN33" i="102"/>
  <c r="AN77" i="102" s="1"/>
  <c r="K36" i="101"/>
  <c r="K80" i="101" s="1"/>
  <c r="AM36" i="101"/>
  <c r="AM38" i="101" s="1"/>
  <c r="X36" i="101"/>
  <c r="X38" i="101" s="1"/>
  <c r="X82" i="101" s="1"/>
  <c r="W78" i="101"/>
  <c r="AR20" i="101"/>
  <c r="AR39" i="101" s="1"/>
  <c r="T36" i="104" s="1"/>
  <c r="AA36" i="101"/>
  <c r="AA38" i="101" s="1"/>
  <c r="N36" i="101"/>
  <c r="N80" i="101" s="1"/>
  <c r="Z36" i="101"/>
  <c r="Z80" i="101" s="1"/>
  <c r="AL36" i="101"/>
  <c r="AL38" i="101" s="1"/>
  <c r="AB36" i="101"/>
  <c r="AB38" i="101" s="1"/>
  <c r="AB88" i="101" s="1"/>
  <c r="P36" i="101"/>
  <c r="P38" i="101" s="1"/>
  <c r="P82" i="101" s="1"/>
  <c r="AJ36" i="101"/>
  <c r="AJ38" i="101" s="1"/>
  <c r="AJ88" i="101" s="1"/>
  <c r="D36" i="101"/>
  <c r="D38" i="101" s="1"/>
  <c r="D82" i="101" s="1"/>
  <c r="AI78" i="101"/>
  <c r="AN36" i="101"/>
  <c r="AN80" i="101" s="1"/>
  <c r="AT76" i="101"/>
  <c r="AL78" i="101"/>
  <c r="K78" i="101"/>
  <c r="I36" i="101"/>
  <c r="I38" i="101" s="1"/>
  <c r="U36" i="101"/>
  <c r="U38" i="101" s="1"/>
  <c r="AG36" i="101"/>
  <c r="AG80" i="101" s="1"/>
  <c r="L36" i="101"/>
  <c r="L38" i="101" s="1"/>
  <c r="AT69" i="101"/>
  <c r="N78" i="101"/>
  <c r="J36" i="101"/>
  <c r="J80" i="101" s="1"/>
  <c r="V36" i="101"/>
  <c r="AH36" i="101"/>
  <c r="O36" i="101"/>
  <c r="O38" i="101" s="1"/>
  <c r="O82" i="101" s="1"/>
  <c r="H36" i="101"/>
  <c r="H78" i="101"/>
  <c r="T36" i="101"/>
  <c r="T78" i="101"/>
  <c r="AF36" i="101"/>
  <c r="AF78" i="101"/>
  <c r="AR34" i="101"/>
  <c r="S42" i="104" s="1"/>
  <c r="E71" i="101"/>
  <c r="AR27" i="101"/>
  <c r="R42" i="104" s="1"/>
  <c r="AR62" i="101"/>
  <c r="AT62" i="101"/>
  <c r="AT85" i="101"/>
  <c r="AR13" i="101"/>
  <c r="M36" i="101"/>
  <c r="Y36" i="101"/>
  <c r="AK36" i="101"/>
  <c r="D64" i="101"/>
  <c r="I78" i="101"/>
  <c r="U78" i="101"/>
  <c r="AG78" i="101"/>
  <c r="E36" i="101"/>
  <c r="Q36" i="101"/>
  <c r="AC36" i="101"/>
  <c r="AO36" i="101"/>
  <c r="F36" i="101"/>
  <c r="R36" i="101"/>
  <c r="AD36" i="101"/>
  <c r="AP36" i="101"/>
  <c r="G36" i="101"/>
  <c r="S36" i="101"/>
  <c r="AE36" i="101"/>
  <c r="AQ36" i="101"/>
  <c r="AR55" i="101"/>
  <c r="AN38" i="101" l="1"/>
  <c r="AN82" i="101" s="1"/>
  <c r="M57" i="105"/>
  <c r="I11" i="105"/>
  <c r="I52" i="105" s="1"/>
  <c r="M55" i="105"/>
  <c r="E67" i="103"/>
  <c r="P47" i="103"/>
  <c r="J47" i="103"/>
  <c r="I62" i="103"/>
  <c r="F62" i="103"/>
  <c r="AG35" i="102"/>
  <c r="AG79" i="102" s="1"/>
  <c r="AT64" i="101"/>
  <c r="E31" i="105"/>
  <c r="E72" i="105" s="1"/>
  <c r="M53" i="105"/>
  <c r="D21" i="105"/>
  <c r="D62" i="105" s="1"/>
  <c r="H11" i="105"/>
  <c r="H52" i="105" s="1"/>
  <c r="M56" i="105"/>
  <c r="M61" i="105"/>
  <c r="L62" i="103"/>
  <c r="H62" i="103"/>
  <c r="P60" i="103"/>
  <c r="S54" i="104"/>
  <c r="J28" i="103"/>
  <c r="J61" i="103" s="1"/>
  <c r="AC35" i="102"/>
  <c r="AC84" i="102" s="1"/>
  <c r="E35" i="102"/>
  <c r="E84" i="102" s="1"/>
  <c r="AJ35" i="102"/>
  <c r="AJ79" i="102" s="1"/>
  <c r="T35" i="102"/>
  <c r="T84" i="102" s="1"/>
  <c r="R35" i="102"/>
  <c r="R84" i="102" s="1"/>
  <c r="Q35" i="102"/>
  <c r="Q79" i="102" s="1"/>
  <c r="K35" i="102"/>
  <c r="K84" i="102" s="1"/>
  <c r="I35" i="102"/>
  <c r="I79" i="102" s="1"/>
  <c r="O88" i="101"/>
  <c r="Q42" i="104"/>
  <c r="AR64" i="101"/>
  <c r="D13" i="105"/>
  <c r="D64" i="105"/>
  <c r="J11" i="105"/>
  <c r="O53" i="105" s="1"/>
  <c r="J62" i="105"/>
  <c r="M59" i="105"/>
  <c r="G11" i="105"/>
  <c r="G52" i="105" s="1"/>
  <c r="G62" i="105"/>
  <c r="E21" i="105"/>
  <c r="M64" i="105"/>
  <c r="M60" i="105"/>
  <c r="F72" i="105"/>
  <c r="D31" i="105"/>
  <c r="K11" i="105"/>
  <c r="K62" i="105"/>
  <c r="M74" i="105"/>
  <c r="E13" i="105"/>
  <c r="E54" i="105" s="1"/>
  <c r="M58" i="105"/>
  <c r="G67" i="103"/>
  <c r="G62" i="103"/>
  <c r="P54" i="103"/>
  <c r="J54" i="103"/>
  <c r="D62" i="103"/>
  <c r="J29" i="103"/>
  <c r="T54" i="104" s="1"/>
  <c r="D67" i="103"/>
  <c r="N61" i="103"/>
  <c r="N29" i="103"/>
  <c r="M61" i="103"/>
  <c r="M29" i="103"/>
  <c r="AP35" i="102"/>
  <c r="AP79" i="102" s="1"/>
  <c r="X88" i="101"/>
  <c r="X80" i="101"/>
  <c r="AA80" i="101"/>
  <c r="N38" i="101"/>
  <c r="N88" i="101" s="1"/>
  <c r="AM82" i="101"/>
  <c r="AM88" i="101"/>
  <c r="D80" i="101"/>
  <c r="AI80" i="101"/>
  <c r="AM80" i="101"/>
  <c r="W38" i="101"/>
  <c r="W82" i="101" s="1"/>
  <c r="D88" i="101"/>
  <c r="K38" i="101"/>
  <c r="K82" i="101" s="1"/>
  <c r="G35" i="102"/>
  <c r="G84" i="102" s="1"/>
  <c r="F35" i="102"/>
  <c r="F84" i="102" s="1"/>
  <c r="Y35" i="102"/>
  <c r="Y84" i="102" s="1"/>
  <c r="U35" i="102"/>
  <c r="U79" i="102" s="1"/>
  <c r="AH35" i="102"/>
  <c r="AH84" i="102" s="1"/>
  <c r="AD35" i="102"/>
  <c r="AD84" i="102" s="1"/>
  <c r="AQ35" i="102"/>
  <c r="AQ84" i="102" s="1"/>
  <c r="V35" i="102"/>
  <c r="V84" i="102" s="1"/>
  <c r="AO35" i="102"/>
  <c r="AO79" i="102" s="1"/>
  <c r="L35" i="102"/>
  <c r="L79" i="102" s="1"/>
  <c r="AI35" i="102"/>
  <c r="AI84" i="102" s="1"/>
  <c r="W35" i="102"/>
  <c r="W84" i="102" s="1"/>
  <c r="AK35" i="102"/>
  <c r="AK79" i="102" s="1"/>
  <c r="AR76" i="102"/>
  <c r="AT76" i="102"/>
  <c r="AR57" i="102"/>
  <c r="AT57" i="102"/>
  <c r="AR63" i="102"/>
  <c r="AT63" i="102"/>
  <c r="AE35" i="102"/>
  <c r="AF35" i="102"/>
  <c r="AR70" i="102"/>
  <c r="AT70" i="102"/>
  <c r="M35" i="102"/>
  <c r="J35" i="102"/>
  <c r="S35" i="102"/>
  <c r="H35" i="102"/>
  <c r="D35" i="102"/>
  <c r="AR33" i="102"/>
  <c r="O35" i="102"/>
  <c r="Z35" i="102"/>
  <c r="N35" i="102"/>
  <c r="AB35" i="102"/>
  <c r="P35" i="102"/>
  <c r="AM35" i="102"/>
  <c r="AN35" i="102"/>
  <c r="X35" i="102"/>
  <c r="AL35" i="102"/>
  <c r="AA35" i="102"/>
  <c r="AG38" i="101"/>
  <c r="AG82" i="101" s="1"/>
  <c r="AB82" i="101"/>
  <c r="AL80" i="101"/>
  <c r="AB80" i="101"/>
  <c r="AJ82" i="101"/>
  <c r="U80" i="101"/>
  <c r="Z38" i="101"/>
  <c r="Z82" i="101" s="1"/>
  <c r="I80" i="101"/>
  <c r="AH80" i="101"/>
  <c r="AH38" i="101"/>
  <c r="L82" i="101"/>
  <c r="L88" i="101"/>
  <c r="P88" i="101"/>
  <c r="AJ80" i="101"/>
  <c r="V80" i="101"/>
  <c r="V38" i="101"/>
  <c r="P80" i="101"/>
  <c r="L80" i="101"/>
  <c r="O80" i="101"/>
  <c r="J38" i="101"/>
  <c r="J88" i="101" s="1"/>
  <c r="AK38" i="101"/>
  <c r="AK80" i="101"/>
  <c r="AF80" i="101"/>
  <c r="AF38" i="101"/>
  <c r="F38" i="101"/>
  <c r="F80" i="101"/>
  <c r="M38" i="101"/>
  <c r="M80" i="101"/>
  <c r="U88" i="101"/>
  <c r="U82" i="101"/>
  <c r="T80" i="101"/>
  <c r="T38" i="101"/>
  <c r="AR36" i="101"/>
  <c r="AO38" i="101"/>
  <c r="AO80" i="101"/>
  <c r="AC38" i="101"/>
  <c r="AC80" i="101"/>
  <c r="I88" i="101"/>
  <c r="I82" i="101"/>
  <c r="H80" i="101"/>
  <c r="H38" i="101"/>
  <c r="G80" i="101"/>
  <c r="G38" i="101"/>
  <c r="AT78" i="101"/>
  <c r="AR78" i="101"/>
  <c r="AR79" i="101"/>
  <c r="AA82" i="101"/>
  <c r="AA88" i="101"/>
  <c r="AG88" i="101"/>
  <c r="Y38" i="101"/>
  <c r="Y80" i="101"/>
  <c r="Q38" i="101"/>
  <c r="Q80" i="101"/>
  <c r="E38" i="101"/>
  <c r="E80" i="101"/>
  <c r="AR58" i="101"/>
  <c r="AR57" i="101"/>
  <c r="AT57" i="101"/>
  <c r="AR72" i="101"/>
  <c r="AT71" i="101"/>
  <c r="AR71" i="101"/>
  <c r="AQ80" i="101"/>
  <c r="AQ38" i="101"/>
  <c r="AE80" i="101"/>
  <c r="AE38" i="101"/>
  <c r="S80" i="101"/>
  <c r="S38" i="101"/>
  <c r="AI82" i="101"/>
  <c r="AI88" i="101"/>
  <c r="AP38" i="101"/>
  <c r="AP80" i="101"/>
  <c r="AD38" i="101"/>
  <c r="AD80" i="101"/>
  <c r="R38" i="101"/>
  <c r="R80" i="101"/>
  <c r="AL82" i="101"/>
  <c r="AL88" i="101"/>
  <c r="AN88" i="101" l="1"/>
  <c r="M62" i="105"/>
  <c r="AG84" i="102"/>
  <c r="D11" i="105"/>
  <c r="D52" i="105" s="1"/>
  <c r="P61" i="103"/>
  <c r="E79" i="102"/>
  <c r="AC79" i="102"/>
  <c r="AJ84" i="102"/>
  <c r="AP84" i="102"/>
  <c r="K52" i="105"/>
  <c r="O54" i="105"/>
  <c r="T79" i="102"/>
  <c r="U84" i="102"/>
  <c r="Q84" i="102"/>
  <c r="I84" i="102"/>
  <c r="R79" i="102"/>
  <c r="G79" i="102"/>
  <c r="K79" i="102"/>
  <c r="AO84" i="102"/>
  <c r="AK84" i="102"/>
  <c r="Y79" i="102"/>
  <c r="J52" i="105"/>
  <c r="D72" i="105"/>
  <c r="M72" i="105"/>
  <c r="E62" i="105"/>
  <c r="E11" i="105"/>
  <c r="E52" i="105" s="1"/>
  <c r="D54" i="105"/>
  <c r="M54" i="105"/>
  <c r="N67" i="103"/>
  <c r="N62" i="103"/>
  <c r="P62" i="103"/>
  <c r="J62" i="103"/>
  <c r="J67" i="103"/>
  <c r="M67" i="103"/>
  <c r="M62" i="103"/>
  <c r="AQ79" i="102"/>
  <c r="AD79" i="102"/>
  <c r="AH79" i="102"/>
  <c r="W88" i="101"/>
  <c r="N82" i="101"/>
  <c r="K88" i="101"/>
  <c r="V79" i="102"/>
  <c r="AI79" i="102"/>
  <c r="F79" i="102"/>
  <c r="L84" i="102"/>
  <c r="W79" i="102"/>
  <c r="AA79" i="102"/>
  <c r="AA84" i="102"/>
  <c r="AL79" i="102"/>
  <c r="AL84" i="102"/>
  <c r="AN79" i="102"/>
  <c r="AN84" i="102"/>
  <c r="H84" i="102"/>
  <c r="H79" i="102"/>
  <c r="AM79" i="102"/>
  <c r="AM84" i="102"/>
  <c r="AB79" i="102"/>
  <c r="AB84" i="102"/>
  <c r="N79" i="102"/>
  <c r="N84" i="102"/>
  <c r="Z79" i="102"/>
  <c r="Z84" i="102"/>
  <c r="AF84" i="102"/>
  <c r="AF79" i="102"/>
  <c r="X79" i="102"/>
  <c r="X84" i="102"/>
  <c r="P79" i="102"/>
  <c r="P84" i="102"/>
  <c r="O79" i="102"/>
  <c r="O84" i="102"/>
  <c r="S84" i="102"/>
  <c r="S79" i="102"/>
  <c r="AE84" i="102"/>
  <c r="AE79" i="102"/>
  <c r="AR77" i="102"/>
  <c r="AT77" i="102"/>
  <c r="J84" i="102"/>
  <c r="J79" i="102"/>
  <c r="D79" i="102"/>
  <c r="D84" i="102"/>
  <c r="M79" i="102"/>
  <c r="M84" i="102"/>
  <c r="AR35" i="102"/>
  <c r="T48" i="104" s="1"/>
  <c r="J82" i="101"/>
  <c r="AH88" i="101"/>
  <c r="AH82" i="101"/>
  <c r="Z88" i="101"/>
  <c r="V88" i="101"/>
  <c r="V82" i="101"/>
  <c r="Y88" i="101"/>
  <c r="Y82" i="101"/>
  <c r="M82" i="101"/>
  <c r="M88" i="101"/>
  <c r="R88" i="101"/>
  <c r="R82" i="101"/>
  <c r="AC82" i="101"/>
  <c r="AC88" i="101"/>
  <c r="S88" i="101"/>
  <c r="S82" i="101"/>
  <c r="AO82" i="101"/>
  <c r="AO88" i="101"/>
  <c r="AP88" i="101"/>
  <c r="AP82" i="101"/>
  <c r="AE88" i="101"/>
  <c r="AE82" i="101"/>
  <c r="F88" i="101"/>
  <c r="F82" i="101"/>
  <c r="AF88" i="101"/>
  <c r="AF82" i="101"/>
  <c r="E82" i="101"/>
  <c r="E88" i="101"/>
  <c r="G88" i="101"/>
  <c r="G82" i="101"/>
  <c r="AT80" i="101"/>
  <c r="AR80" i="101"/>
  <c r="AR38" i="101"/>
  <c r="T42" i="104" s="1"/>
  <c r="AD88" i="101"/>
  <c r="AD82" i="101"/>
  <c r="AQ88" i="101"/>
  <c r="AQ82" i="101"/>
  <c r="T88" i="101"/>
  <c r="T82" i="101"/>
  <c r="Q82" i="101"/>
  <c r="Q88" i="101"/>
  <c r="H88" i="101"/>
  <c r="H82" i="101"/>
  <c r="AK82" i="101"/>
  <c r="AK88" i="101"/>
  <c r="O52" i="105" l="1"/>
  <c r="F36" i="103"/>
  <c r="F37" i="103"/>
  <c r="F31" i="104"/>
  <c r="F30" i="104"/>
  <c r="M52" i="105"/>
  <c r="AT79" i="102"/>
  <c r="AR79" i="102"/>
  <c r="AR84" i="102"/>
  <c r="AR83" i="101"/>
  <c r="AR82" i="101"/>
  <c r="AT82" i="101"/>
  <c r="AR88" i="101"/>
  <c r="G48" i="102" l="1"/>
  <c r="D9" i="74"/>
  <c r="D8" i="74"/>
  <c r="G47" i="102"/>
  <c r="D7" i="74" s="1"/>
  <c r="F44" i="105"/>
  <c r="F45" i="105"/>
  <c r="G47" i="101"/>
  <c r="G48" i="101"/>
  <c r="D6" i="74" l="1"/>
  <c r="D10" i="74"/>
  <c r="D11" i="74" l="1"/>
</calcChain>
</file>

<file path=xl/sharedStrings.xml><?xml version="1.0" encoding="utf-8"?>
<sst xmlns="http://schemas.openxmlformats.org/spreadsheetml/2006/main" count="581" uniqueCount="206">
  <si>
    <t>Instruments</t>
  </si>
  <si>
    <t>USD</t>
  </si>
  <si>
    <t>JPY</t>
  </si>
  <si>
    <t>GBP</t>
  </si>
  <si>
    <t>CHF</t>
  </si>
  <si>
    <t>CAD</t>
  </si>
  <si>
    <t>AUD</t>
  </si>
  <si>
    <t>TOT</t>
  </si>
  <si>
    <t>TOTAL OTC OPTIONS</t>
  </si>
  <si>
    <t>TOTAL FX CONTRACTS</t>
  </si>
  <si>
    <t>EUR</t>
  </si>
  <si>
    <t>DKK</t>
  </si>
  <si>
    <t>SEK</t>
  </si>
  <si>
    <t>BRL</t>
  </si>
  <si>
    <t>CZK</t>
  </si>
  <si>
    <t>HKD</t>
  </si>
  <si>
    <t>HUF</t>
  </si>
  <si>
    <t>KRW</t>
  </si>
  <si>
    <t>MXN</t>
  </si>
  <si>
    <t>PHP</t>
  </si>
  <si>
    <t>PLN</t>
  </si>
  <si>
    <t>RUB</t>
  </si>
  <si>
    <t>THB</t>
  </si>
  <si>
    <t>TWD</t>
  </si>
  <si>
    <t>ZAR</t>
  </si>
  <si>
    <t>CNY</t>
  </si>
  <si>
    <t>IDR</t>
  </si>
  <si>
    <t>INR</t>
  </si>
  <si>
    <t>NZD</t>
  </si>
  <si>
    <t>NOK</t>
  </si>
  <si>
    <t>SGD</t>
  </si>
  <si>
    <t>Checking table</t>
  </si>
  <si>
    <t>Central Bank Survey of Foreign Exchange and Derivatives Market Activity</t>
  </si>
  <si>
    <t>Max</t>
  </si>
  <si>
    <t>Min</t>
  </si>
  <si>
    <t>US</t>
  </si>
  <si>
    <t>CLP</t>
  </si>
  <si>
    <t>ARS</t>
  </si>
  <si>
    <t>BHD</t>
  </si>
  <si>
    <t>COP</t>
  </si>
  <si>
    <t>ILS</t>
  </si>
  <si>
    <t>MYR</t>
  </si>
  <si>
    <t>PEN</t>
  </si>
  <si>
    <t>SAR</t>
  </si>
  <si>
    <t>FORWARD RATE AGREEMENTS</t>
  </si>
  <si>
    <t>CURRENCY SWAPS</t>
  </si>
  <si>
    <t>BGN</t>
  </si>
  <si>
    <t>RON</t>
  </si>
  <si>
    <t>Other</t>
  </si>
  <si>
    <t>Table</t>
  </si>
  <si>
    <t>Maximum of the  differences</t>
  </si>
  <si>
    <t>Checking tables summary</t>
  </si>
  <si>
    <t>TRY</t>
  </si>
  <si>
    <t>(in millions of USD)</t>
  </si>
  <si>
    <t>AED</t>
  </si>
  <si>
    <t>Please login to MASNET Website to check for the latest release.</t>
  </si>
  <si>
    <t>(a) Name: *</t>
  </si>
  <si>
    <t>(b) Designation: *</t>
  </si>
  <si>
    <t>(c) Date (dd/mm/yyyy): *</t>
  </si>
  <si>
    <t>(d) Person to contact for queries *</t>
  </si>
  <si>
    <t>(e) Telephone number *</t>
  </si>
  <si>
    <t>(f)  Email address *</t>
  </si>
  <si>
    <t>MANDATORY VALUE - INDICATOR</t>
  </si>
  <si>
    <t>Check</t>
  </si>
  <si>
    <t>UEN:</t>
  </si>
  <si>
    <t>LEI Number:</t>
  </si>
  <si>
    <t>Other Entity ID:</t>
  </si>
  <si>
    <t>BIS TRIENNIAL CENTRAL BANK SURVEY OF FOREIGN EXCHANGE AND DERIVATIVES MARKET ACTIVITY - AMOUNTS OUTSTANDING</t>
  </si>
  <si>
    <t>O1</t>
  </si>
  <si>
    <t>O2</t>
  </si>
  <si>
    <t>O3</t>
  </si>
  <si>
    <t>O4</t>
  </si>
  <si>
    <t>O5</t>
  </si>
  <si>
    <t>Table O1</t>
  </si>
  <si>
    <t>FOREIGN EXCHANGE AND GOLD CONTRACTS ¹</t>
  </si>
  <si>
    <t>Other ²</t>
  </si>
  <si>
    <t>OUTRIGHT FORWARDS 
AND FOREIGN EXCHANGE SWAPS ³</t>
  </si>
  <si>
    <t xml:space="preserve">     with reporting dealers</t>
  </si>
  <si>
    <t xml:space="preserve">     with other financial institutions</t>
  </si>
  <si>
    <t xml:space="preserve">              of which CCPs</t>
  </si>
  <si>
    <t xml:space="preserve">     with non-financial customers</t>
  </si>
  <si>
    <t>TOTAL</t>
  </si>
  <si>
    <t>TOTAL INCLUDING GOLD</t>
  </si>
  <si>
    <r>
      <t xml:space="preserve">OTC OPTIONS </t>
    </r>
    <r>
      <rPr>
        <b/>
        <vertAlign val="superscript"/>
        <sz val="11"/>
        <rFont val="Arial"/>
        <family val="2"/>
      </rPr>
      <t>4</t>
    </r>
  </si>
  <si>
    <t>Sold</t>
  </si>
  <si>
    <t>Bought</t>
  </si>
  <si>
    <r>
      <t>Other products</t>
    </r>
    <r>
      <rPr>
        <vertAlign val="superscript"/>
        <sz val="11"/>
        <rFont val="Arial"/>
        <family val="2"/>
      </rPr>
      <t xml:space="preserve"> 5</t>
    </r>
  </si>
  <si>
    <t>TOTAL FX CONTRACTS INCLUDING GOLD</t>
  </si>
  <si>
    <t>Memorandum items:</t>
  </si>
  <si>
    <r>
      <t xml:space="preserve">Gross positive market values </t>
    </r>
    <r>
      <rPr>
        <vertAlign val="superscript"/>
        <sz val="11"/>
        <rFont val="Arial"/>
        <family val="2"/>
      </rPr>
      <t>6</t>
    </r>
  </si>
  <si>
    <r>
      <t xml:space="preserve">Gross negative market values </t>
    </r>
    <r>
      <rPr>
        <vertAlign val="superscript"/>
        <sz val="11"/>
        <rFont val="Arial"/>
        <family val="2"/>
      </rPr>
      <t>6</t>
    </r>
  </si>
  <si>
    <r>
      <t xml:space="preserve">¹  All instruments involving exposure to more than one currency, whether in interest rates or exchange rates.  ² Additional currencies in which the reporter has a material amount of contracts outstanding.  ³ If swaps are executed on a forward/forward basis, the two forward parts of the transaction should be reported separately. </t>
    </r>
    <r>
      <rPr>
        <vertAlign val="superscript"/>
        <sz val="11"/>
        <rFont val="Arial"/>
        <family val="2"/>
      </rPr>
      <t>4</t>
    </r>
    <r>
      <rPr>
        <sz val="11"/>
        <rFont val="Arial"/>
        <family val="2"/>
      </rPr>
      <t xml:space="preserve">  Including currency warrants and multicurrency swaptions.  </t>
    </r>
    <r>
      <rPr>
        <vertAlign val="superscript"/>
        <sz val="11"/>
        <rFont val="Arial"/>
        <family val="2"/>
      </rPr>
      <t>5</t>
    </r>
    <r>
      <rPr>
        <sz val="11"/>
        <rFont val="Arial"/>
        <family val="2"/>
      </rPr>
      <t xml:space="preserve">  Any instrument where the transaction is highly leveraged and/or the notional amount is variable and where a decomposition into individual plain vanilla components is impractical or impossible. </t>
    </r>
    <r>
      <rPr>
        <vertAlign val="superscript"/>
        <sz val="11"/>
        <rFont val="Arial"/>
        <family val="2"/>
      </rPr>
      <t>6</t>
    </r>
    <r>
      <rPr>
        <sz val="11"/>
        <rFont val="Arial"/>
        <family val="2"/>
      </rPr>
      <t xml:space="preserve"> Gross market values of total FX contracts.</t>
    </r>
  </si>
  <si>
    <t/>
  </si>
  <si>
    <r>
      <t xml:space="preserve">OTC OPTIONS </t>
    </r>
    <r>
      <rPr>
        <b/>
        <vertAlign val="superscript"/>
        <sz val="11"/>
        <color indexed="21"/>
        <rFont val="Arial"/>
        <family val="2"/>
      </rPr>
      <t>4</t>
    </r>
  </si>
  <si>
    <r>
      <t>Other products</t>
    </r>
    <r>
      <rPr>
        <vertAlign val="superscript"/>
        <sz val="11"/>
        <color indexed="21"/>
        <rFont val="Arial"/>
        <family val="2"/>
      </rPr>
      <t xml:space="preserve"> 5</t>
    </r>
  </si>
  <si>
    <r>
      <t xml:space="preserve">Gross positive market values </t>
    </r>
    <r>
      <rPr>
        <vertAlign val="superscript"/>
        <sz val="11"/>
        <color indexed="21"/>
        <rFont val="Arial"/>
        <family val="2"/>
      </rPr>
      <t>6</t>
    </r>
  </si>
  <si>
    <r>
      <t xml:space="preserve">Gross negative market values </t>
    </r>
    <r>
      <rPr>
        <vertAlign val="superscript"/>
        <sz val="11"/>
        <color indexed="21"/>
        <rFont val="Arial"/>
        <family val="2"/>
      </rPr>
      <t>6</t>
    </r>
  </si>
  <si>
    <t>NAO &gt; GMV</t>
  </si>
  <si>
    <t>Table O2</t>
  </si>
  <si>
    <t>SINGLE-CURRENCY INTEREST RATE DERIVATIVES ¹</t>
  </si>
  <si>
    <t>SWAPS</t>
  </si>
  <si>
    <t>OTC OPTIONS</t>
  </si>
  <si>
    <t>Other products ³</t>
  </si>
  <si>
    <t>TOTAL INTEREST RATE CONTRACTS</t>
  </si>
  <si>
    <r>
      <t xml:space="preserve">Gross positive market values </t>
    </r>
    <r>
      <rPr>
        <vertAlign val="superscript"/>
        <sz val="11"/>
        <rFont val="Arial"/>
        <family val="2"/>
      </rPr>
      <t>4</t>
    </r>
  </si>
  <si>
    <r>
      <t xml:space="preserve">Gross negative market values </t>
    </r>
    <r>
      <rPr>
        <vertAlign val="superscript"/>
        <sz val="11"/>
        <rFont val="Arial"/>
        <family val="2"/>
      </rPr>
      <t>4</t>
    </r>
  </si>
  <si>
    <r>
      <t xml:space="preserve">¹  All instruments where all the legs are exposed to one and only one currency's interest rate, including all fixed/floating and floating/floating single-currency interest rate contracts.  ²   Additional currencies in which the reporter has a material amount of contracts outstanding. ³  Any instrument where the transaction is highly leveraged and/or the notional amount is variable and where a decomposition into individual plain vanilla components is impractical or impossible.  </t>
    </r>
    <r>
      <rPr>
        <vertAlign val="superscript"/>
        <sz val="11"/>
        <rFont val="Arial"/>
        <family val="2"/>
      </rPr>
      <t xml:space="preserve"> 4</t>
    </r>
    <r>
      <rPr>
        <sz val="11"/>
        <rFont val="Arial"/>
        <family val="2"/>
      </rPr>
      <t xml:space="preserve"> Gross market values of total interest rate contracts.</t>
    </r>
  </si>
  <si>
    <r>
      <t xml:space="preserve">Gross positive market values </t>
    </r>
    <r>
      <rPr>
        <vertAlign val="superscript"/>
        <sz val="11"/>
        <color indexed="21"/>
        <rFont val="Arial"/>
        <family val="2"/>
      </rPr>
      <t>4</t>
    </r>
  </si>
  <si>
    <r>
      <t xml:space="preserve">Gross negative market values </t>
    </r>
    <r>
      <rPr>
        <vertAlign val="superscript"/>
        <sz val="11"/>
        <color indexed="21"/>
        <rFont val="Arial"/>
        <family val="2"/>
      </rPr>
      <t>4</t>
    </r>
  </si>
  <si>
    <t>Table O3</t>
  </si>
  <si>
    <t>EQUITY, COMMODITY, CREDIT AND "OTHER" DERIVATIVES ¹</t>
  </si>
  <si>
    <t>Equity-linked derivatives</t>
  </si>
  <si>
    <t>Precious metals</t>
  </si>
  <si>
    <t>Credit</t>
  </si>
  <si>
    <t>Japanese</t>
  </si>
  <si>
    <t>European ²</t>
  </si>
  <si>
    <t>Latin American</t>
  </si>
  <si>
    <t>Other Asian ³</t>
  </si>
  <si>
    <t>Total</t>
  </si>
  <si>
    <t>(other than gold)</t>
  </si>
  <si>
    <t>commo-dities</t>
  </si>
  <si>
    <t>FORWARDS AND SWAPS</t>
  </si>
  <si>
    <t>TOTAL CONTRACTS</t>
  </si>
  <si>
    <t>Gross positive market values</t>
  </si>
  <si>
    <t>Gross negative market values</t>
  </si>
  <si>
    <t>deriva-tives</t>
  </si>
  <si>
    <t>Table O4</t>
  </si>
  <si>
    <t>OTC DERIVATIVES CONTRACTS</t>
  </si>
  <si>
    <t>Forwards and swaps</t>
  </si>
  <si>
    <t>OTC options sold</t>
  </si>
  <si>
    <t>OTC options bought</t>
  </si>
  <si>
    <t>Risk category</t>
  </si>
  <si>
    <t>One year or less</t>
  </si>
  <si>
    <t>Over one year and up to five years</t>
  </si>
  <si>
    <t>Over five years</t>
  </si>
  <si>
    <t>FOREIGN EXCHANGE
 AND GOLD CONTRACTS</t>
  </si>
  <si>
    <t>FOREIGN EXCHANGE CONTRACTS</t>
  </si>
  <si>
    <t>INTEREST RATE CONTRACTS</t>
  </si>
  <si>
    <t>EQUITY CONTRACTS</t>
  </si>
  <si>
    <t>Consistency with 
tables O1, O2 and O3</t>
  </si>
  <si>
    <t>Table O5</t>
  </si>
  <si>
    <t>CREDIT DEFAULT SWAPS</t>
  </si>
  <si>
    <t>Notional amounts</t>
  </si>
  <si>
    <t>Gross market values</t>
  </si>
  <si>
    <t>Sovereigns</t>
  </si>
  <si>
    <t>Non-sovereigns</t>
  </si>
  <si>
    <t>ALL CONTRACTS</t>
  </si>
  <si>
    <t xml:space="preserve">           CCPs</t>
  </si>
  <si>
    <t xml:space="preserve">           Banks and securities firms</t>
  </si>
  <si>
    <r>
      <t xml:space="preserve">           Insurance firms</t>
    </r>
    <r>
      <rPr>
        <vertAlign val="superscript"/>
        <sz val="11"/>
        <rFont val="Arial"/>
        <family val="2"/>
      </rPr>
      <t>1</t>
    </r>
    <r>
      <rPr>
        <sz val="11"/>
        <rFont val="Arial"/>
        <family val="2"/>
      </rPr>
      <t xml:space="preserve"> (including pension funds)</t>
    </r>
  </si>
  <si>
    <t xml:space="preserve">           SPVs, SPCs or SPEs</t>
  </si>
  <si>
    <t xml:space="preserve">           Hedge funds</t>
  </si>
  <si>
    <t xml:space="preserve">           Other</t>
  </si>
  <si>
    <t>SINGLE-NAME INSTRUMENTS</t>
  </si>
  <si>
    <t>MULTI-NAME INSTRUMENTS</t>
  </si>
  <si>
    <r>
      <t>1</t>
    </r>
    <r>
      <rPr>
        <sz val="11"/>
        <rFont val="Arial"/>
        <family val="2"/>
      </rPr>
      <t xml:space="preserve"> Including reinsurance and financial guaranty firms.</t>
    </r>
  </si>
  <si>
    <t>NAO
&gt;GMV</t>
  </si>
  <si>
    <t>With
O3</t>
  </si>
  <si>
    <r>
      <t xml:space="preserve">           CCPs</t>
    </r>
    <r>
      <rPr>
        <vertAlign val="superscript"/>
        <sz val="11"/>
        <color indexed="21"/>
        <rFont val="Arial"/>
        <family val="2"/>
      </rPr>
      <t>1</t>
    </r>
  </si>
  <si>
    <r>
      <t xml:space="preserve">           Insurance firms</t>
    </r>
    <r>
      <rPr>
        <vertAlign val="superscript"/>
        <sz val="11"/>
        <color indexed="21"/>
        <rFont val="Arial"/>
        <family val="2"/>
      </rPr>
      <t>3</t>
    </r>
    <r>
      <rPr>
        <sz val="11"/>
        <color indexed="21"/>
        <rFont val="Arial"/>
        <family val="2"/>
      </rPr>
      <t xml:space="preserve"> (including pension funds)</t>
    </r>
  </si>
  <si>
    <t>GENERAL INFORMATION:</t>
  </si>
  <si>
    <t>Institution code: *</t>
  </si>
  <si>
    <t>Institution Name: *</t>
  </si>
  <si>
    <t>Reporting Cycle (MM/YYYY): *</t>
  </si>
  <si>
    <t>Approver &amp; Officer for MAS to liase with regarding this survey submission:</t>
  </si>
  <si>
    <t>* Compulsory fields</t>
  </si>
  <si>
    <t>Cover Page</t>
  </si>
  <si>
    <t xml:space="preserve"> Must fill at least one of the items (UEN or LEI or Other Entity ID)</t>
  </si>
  <si>
    <t>Nominal or notional principal amounts outstanding at end - June 2025, by remaining maturity</t>
  </si>
  <si>
    <t>Nominal or notional principal amounts outstanding at end - June 2025</t>
  </si>
  <si>
    <t>Nominal or notional principal amounts outstanding and gross-market values at end - June 2025</t>
  </si>
  <si>
    <r>
      <t xml:space="preserve">Other </t>
    </r>
    <r>
      <rPr>
        <b/>
        <vertAlign val="superscript"/>
        <sz val="11"/>
        <rFont val="Arial"/>
        <family val="2"/>
      </rPr>
      <t>4</t>
    </r>
  </si>
  <si>
    <r>
      <t xml:space="preserve">deriva-tives </t>
    </r>
    <r>
      <rPr>
        <b/>
        <vertAlign val="superscript"/>
        <sz val="11"/>
        <rFont val="Arial"/>
        <family val="2"/>
      </rPr>
      <t>5</t>
    </r>
  </si>
  <si>
    <r>
      <t>deriva-tives</t>
    </r>
    <r>
      <rPr>
        <b/>
        <vertAlign val="superscript"/>
        <sz val="11"/>
        <rFont val="Arial"/>
        <family val="2"/>
      </rPr>
      <t xml:space="preserve"> 6</t>
    </r>
  </si>
  <si>
    <r>
      <t>1</t>
    </r>
    <r>
      <rPr>
        <sz val="11"/>
        <rFont val="Arial"/>
        <family val="2"/>
      </rPr>
      <t xml:space="preserve">  Any instrument whose price is assumed to be mainly determined by the price of an equity or a stock index, a commodity or the creditworthiness of a particular reference credit.   </t>
    </r>
    <r>
      <rPr>
        <vertAlign val="superscript"/>
        <sz val="11"/>
        <rFont val="Arial"/>
        <family val="2"/>
      </rPr>
      <t>2</t>
    </r>
    <r>
      <rPr>
        <sz val="11"/>
        <rFont val="Arial"/>
        <family val="2"/>
      </rPr>
      <t xml:space="preserve"> Excludes Albania and the successor republics of the former Soviet Union and Yugoslavia that are not part of the European union.   </t>
    </r>
    <r>
      <rPr>
        <vertAlign val="superscript"/>
        <sz val="11"/>
        <rFont val="Arial"/>
        <family val="2"/>
      </rPr>
      <t>3</t>
    </r>
    <r>
      <rPr>
        <sz val="11"/>
        <rFont val="Arial"/>
        <family val="2"/>
      </rPr>
      <t xml:space="preserve"> All countries in Asia other than Japan.   </t>
    </r>
    <r>
      <rPr>
        <vertAlign val="superscript"/>
        <sz val="11"/>
        <rFont val="Arial"/>
        <family val="2"/>
      </rPr>
      <t xml:space="preserve">4 </t>
    </r>
    <r>
      <rPr>
        <sz val="11"/>
        <rFont val="Arial"/>
        <family val="2"/>
      </rPr>
      <t xml:space="preserve">Africa, Australia, New Zealand and all other countries/regions not listed in the table.   </t>
    </r>
    <r>
      <rPr>
        <vertAlign val="superscript"/>
        <sz val="11"/>
        <rFont val="Arial"/>
        <family val="2"/>
      </rPr>
      <t>5</t>
    </r>
    <r>
      <rPr>
        <sz val="11"/>
        <rFont val="Arial"/>
        <family val="2"/>
      </rPr>
      <t xml:space="preserve"> Include CDS.   </t>
    </r>
    <r>
      <rPr>
        <vertAlign val="superscript"/>
        <sz val="11"/>
        <rFont val="Arial"/>
        <family val="2"/>
      </rPr>
      <t>6</t>
    </r>
    <r>
      <rPr>
        <sz val="11"/>
        <rFont val="Arial"/>
        <family val="2"/>
      </rPr>
      <t xml:space="preserve"> Any instrument which does not involve an exposure to foreign exchange, interest rate, equity, commodity or credit risk. </t>
    </r>
  </si>
  <si>
    <r>
      <t>deriva-tives</t>
    </r>
    <r>
      <rPr>
        <b/>
        <vertAlign val="superscript"/>
        <sz val="11"/>
        <color indexed="21"/>
        <rFont val="Arial"/>
        <family val="2"/>
      </rPr>
      <t xml:space="preserve"> 5</t>
    </r>
  </si>
  <si>
    <t>Instructions for consistency checks</t>
  </si>
  <si>
    <t>To ensure the quality of the reported data, several consistency checks have been implemented in the templates using arithmetical formulas. These checks and their corresponding formulas are available in the checking tables located  at bottom of each reporting table. If a data consistency issue is detected in any of the breakdowns listed in a given table or across different tables, the amount of the inconsistency is shown in red.  A summary of inconsistencies detected across all reporting tables is available in the sheet "Check". The main consistency checks performed in each table are listed below.</t>
  </si>
  <si>
    <t>REPORTING TABLE</t>
  </si>
  <si>
    <t>QUALITY CHECK</t>
  </si>
  <si>
    <t>Front</t>
  </si>
  <si>
    <t>First of all you need to select your country of residence from the drop down list located in the front sheet.</t>
  </si>
  <si>
    <t>Info</t>
  </si>
  <si>
    <t>Please enter the requested information on the coverage of the survey and the concentration of the survey using numeric values.</t>
  </si>
  <si>
    <t>Vertically</t>
  </si>
  <si>
    <r>
      <t>Counterparty breakdown:</t>
    </r>
    <r>
      <rPr>
        <sz val="10"/>
        <rFont val="Arial"/>
        <family val="2"/>
      </rPr>
      <t xml:space="preserve"> for each currency, the sum of the components reported for each counterparty should be equal to the total amount reported under the corresponding instrument.</t>
    </r>
  </si>
  <si>
    <r>
      <t>Options Sold/Bought:</t>
    </r>
    <r>
      <rPr>
        <sz val="10"/>
        <rFont val="Arial"/>
        <family val="2"/>
      </rPr>
      <t xml:space="preserve">  for each currency, the sum of the amounts reported as total options sold and total options bought must be equal to the amount reported as total options.</t>
    </r>
  </si>
  <si>
    <r>
      <t>Total FX:</t>
    </r>
    <r>
      <rPr>
        <sz val="10"/>
        <rFont val="Arial"/>
        <family val="2"/>
      </rPr>
      <t xml:space="preserve"> for each currency, the sum of the amounts reported as total outright forwards and fx swaps, currency swaps, options  and other products should be equal to the amount reported under "total FX contracts".</t>
    </r>
  </si>
  <si>
    <t>Horizontally</t>
  </si>
  <si>
    <r>
      <t>Currency breakdown:</t>
    </r>
    <r>
      <rPr>
        <sz val="10"/>
        <rFont val="Arial"/>
        <family val="2"/>
      </rPr>
      <t xml:space="preserve"> for each row, half of the sum of the amounts allocated to each currency should be equal to the total amount reported under the "Total" column.</t>
    </r>
  </si>
  <si>
    <r>
      <t>Including gold:</t>
    </r>
    <r>
      <rPr>
        <sz val="10"/>
        <rFont val="Arial"/>
        <family val="2"/>
      </rPr>
      <t xml:space="preserve"> the amount reported as "including gold" should be larger than the corresponding amount reported as "Total fx contracts".</t>
    </r>
  </si>
  <si>
    <r>
      <t>Options Sold/Bought:</t>
    </r>
    <r>
      <rPr>
        <sz val="10"/>
        <rFont val="Arial"/>
        <family val="2"/>
      </rPr>
      <t xml:space="preserve">  for each certain currency, the sum of the amounts reported as total options sold and total options bought must be equal to the amount reported as total options.</t>
    </r>
  </si>
  <si>
    <r>
      <t>Total IR:</t>
    </r>
    <r>
      <rPr>
        <sz val="10"/>
        <rFont val="Arial"/>
        <family val="2"/>
      </rPr>
      <t xml:space="preserve"> for each currency, the sum of the amounts reported as total FRAs, IR swaps, options  and other products should be equal to the amount reported under "total IR contracts".</t>
    </r>
  </si>
  <si>
    <r>
      <t>Currency breakdown:</t>
    </r>
    <r>
      <rPr>
        <sz val="10"/>
        <rFont val="Arial"/>
        <family val="2"/>
      </rPr>
      <t xml:space="preserve"> for each row, the sum of the amounts allocated to each currency should be equal to the total amount reported under the "Total" column.</t>
    </r>
  </si>
  <si>
    <r>
      <t>Counterparty breakdown:</t>
    </r>
    <r>
      <rPr>
        <sz val="10"/>
        <rFont val="Arial"/>
        <family val="2"/>
      </rPr>
      <t xml:space="preserve"> for each column, the sum of the components reported for each counterparty should be equal to the total amount reported under the corresponding instrument.</t>
    </r>
  </si>
  <si>
    <r>
      <t>Options Sold/Bought:</t>
    </r>
    <r>
      <rPr>
        <sz val="10"/>
        <rFont val="Arial"/>
        <family val="2"/>
      </rPr>
      <t xml:space="preserve">  for each column, the sum of the amounts reported as total options sold and total options bought must be equal to the amount reported as total options.</t>
    </r>
  </si>
  <si>
    <r>
      <t>Total contracts:</t>
    </r>
    <r>
      <rPr>
        <sz val="10"/>
        <rFont val="Arial"/>
        <family val="2"/>
      </rPr>
      <t xml:space="preserve"> for each column, the sum of the amounts reported as total forwards&amp;swaps and options should be equal to the amount reported under "total contracts".</t>
    </r>
  </si>
  <si>
    <r>
      <t>Market breakdown:</t>
    </r>
    <r>
      <rPr>
        <sz val="10"/>
        <rFont val="Arial"/>
        <family val="2"/>
      </rPr>
      <t xml:space="preserve"> for each row, the amounts reported in the column for totals should be equal to the sum of the amounts reported under each individual market.</t>
    </r>
  </si>
  <si>
    <r>
      <t>Counterparty breakdown:</t>
    </r>
    <r>
      <rPr>
        <sz val="10"/>
        <rFont val="Arial"/>
        <family val="2"/>
      </rPr>
      <t xml:space="preserve"> for each maturity, the sum of the components reported for each counterparty should be equal to the total amount reported under the corresponding instrument.</t>
    </r>
  </si>
  <si>
    <r>
      <t>Instrument breakdown:</t>
    </r>
    <r>
      <rPr>
        <sz val="10"/>
        <rFont val="Arial"/>
        <family val="2"/>
      </rPr>
      <t xml:space="preserve"> given a certain maturity and market risk category, the sum of the components reported for each instrument should be equal to the total amount reported for the corresponding maturity.</t>
    </r>
  </si>
  <si>
    <t>Across different tables</t>
  </si>
  <si>
    <r>
      <t>Maturity breakdown:</t>
    </r>
    <r>
      <rPr>
        <sz val="10"/>
        <rFont val="Arial"/>
        <family val="2"/>
      </rPr>
      <t xml:space="preserve"> given a certain instrument and counterparty, the sum of the components reported for each maturity in table O4 should be equal to the total amount reported for the corresponding counterparty in tables O1, O2 or O3.</t>
    </r>
  </si>
  <si>
    <r>
      <t>Instrument breakdown:</t>
    </r>
    <r>
      <rPr>
        <sz val="10"/>
        <rFont val="Arial"/>
        <family val="2"/>
      </rPr>
      <t xml:space="preserve">  the sum of the amounts reported for each instrument should be equal to the total amount reported under "Total CDS".</t>
    </r>
  </si>
  <si>
    <r>
      <t>Sectorial breakdown:</t>
    </r>
    <r>
      <rPr>
        <sz val="10"/>
        <rFont val="Arial"/>
        <family val="2"/>
      </rPr>
      <t xml:space="preserve"> given a certain category (sold or bought), the sum of the components reported for each sector should be equal to the total amount reported for the corresponding instrument.</t>
    </r>
  </si>
  <si>
    <r>
      <t>Measure:</t>
    </r>
    <r>
      <rPr>
        <sz val="10"/>
        <rFont val="Arial"/>
        <family val="2"/>
      </rPr>
      <t xml:space="preserve"> the sum of notional amounts bought and sold should be larger that the sum of gross positive and negative market values. </t>
    </r>
  </si>
  <si>
    <r>
      <t>Totals:</t>
    </r>
    <r>
      <rPr>
        <sz val="10"/>
        <rFont val="Arial"/>
        <family val="2"/>
      </rPr>
      <t xml:space="preserve"> the total notional amounts and gross market values reported in table O5 for the CDS contracts should be smaller than the corresponding totals reported in table O3 for the credit derivatives contracts. Please note that the CDS contracts are a subset of the credit derivatives contracts.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</si>
</sst>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mm\/yyyy"/>
    <numFmt numFmtId="166" formatCode="mmmm\ yyyy"/>
    <numFmt numFmtId="167" formatCode="#,###\ ;\–#,###\ ;\–\ "/>
    <numFmt numFmtId="168" formatCode="dd\/mm\/yyyy"/>
    <numFmt numFmtId="169" formatCode="0.000000"/>
  </numFmts>
  <fonts count="46">
    <font>
      <sz val="9"/>
      <name val="Helvetica 65"/>
    </font>
    <font>
      <sz val="10"/>
      <name val="Arial"/>
      <family val="2"/>
    </font>
    <font>
      <b/>
      <sz val="14"/>
      <name val="Arial"/>
      <family val="2"/>
    </font>
    <font>
      <sz val="8"/>
      <name val="Helvetica 65"/>
    </font>
    <font>
      <sz val="14"/>
      <name val="Arial"/>
      <family val="2"/>
    </font>
    <font>
      <sz val="11"/>
      <name val="Arial"/>
      <family val="2"/>
    </font>
    <font>
      <vertAlign val="superscript"/>
      <sz val="11"/>
      <name val="Arial"/>
      <family val="2"/>
    </font>
    <font>
      <b/>
      <sz val="11"/>
      <name val="Arial"/>
      <family val="2"/>
    </font>
    <font>
      <b/>
      <vertAlign val="superscript"/>
      <sz val="11"/>
      <name val="Arial"/>
      <family val="2"/>
    </font>
    <font>
      <sz val="9"/>
      <name val="Arial"/>
      <family val="2"/>
    </font>
    <font>
      <sz val="9"/>
      <color indexed="21"/>
      <name val="Arial"/>
      <family val="2"/>
    </font>
    <font>
      <sz val="11"/>
      <color indexed="21"/>
      <name val="Arial"/>
      <family val="2"/>
    </font>
    <font>
      <b/>
      <sz val="16"/>
      <color indexed="10"/>
      <name val="Arial"/>
      <family val="2"/>
    </font>
    <font>
      <sz val="10"/>
      <color indexed="21"/>
      <name val="Arial"/>
      <family val="2"/>
    </font>
    <font>
      <u/>
      <sz val="10"/>
      <color theme="10"/>
      <name val="Arial"/>
      <family val="2"/>
    </font>
    <font>
      <b/>
      <sz val="11"/>
      <color indexed="21"/>
      <name val="Arial"/>
      <family val="2"/>
    </font>
    <font>
      <b/>
      <vertAlign val="superscript"/>
      <sz val="11"/>
      <color indexed="21"/>
      <name val="Arial"/>
      <family val="2"/>
    </font>
    <font>
      <vertAlign val="superscript"/>
      <sz val="11"/>
      <color indexed="21"/>
      <name val="Arial"/>
      <family val="2"/>
    </font>
    <font>
      <b/>
      <i/>
      <sz val="14"/>
      <name val="Arial"/>
      <family val="2"/>
    </font>
    <font>
      <b/>
      <sz val="10"/>
      <color indexed="21"/>
      <name val="Arial"/>
      <family val="2"/>
    </font>
    <font>
      <sz val="12"/>
      <name val="Arial"/>
      <family val="2"/>
    </font>
    <font>
      <b/>
      <sz val="12"/>
      <color rgb="FFFF0000"/>
      <name val="Arial"/>
      <family val="2"/>
    </font>
    <font>
      <i/>
      <sz val="12"/>
      <name val="Arial"/>
      <family val="2"/>
    </font>
    <font>
      <b/>
      <sz val="10"/>
      <color rgb="FFFF0000"/>
      <name val="Arial"/>
      <family val="2"/>
    </font>
    <font>
      <b/>
      <sz val="9"/>
      <name val="Arial"/>
      <family val="2"/>
    </font>
    <font>
      <b/>
      <u/>
      <sz val="11"/>
      <name val="Arial"/>
      <family val="2"/>
    </font>
    <font>
      <u/>
      <sz val="11"/>
      <name val="Arial"/>
      <family val="2"/>
    </font>
    <font>
      <sz val="6"/>
      <name val="Arial"/>
      <family val="2"/>
    </font>
    <font>
      <b/>
      <u/>
      <sz val="11"/>
      <color indexed="21"/>
      <name val="Arial"/>
      <family val="2"/>
    </font>
    <font>
      <b/>
      <sz val="14"/>
      <color indexed="8"/>
      <name val="Arial"/>
      <family val="2"/>
    </font>
    <font>
      <b/>
      <sz val="14"/>
      <color indexed="20"/>
      <name val="Arial"/>
      <family val="2"/>
    </font>
    <font>
      <u/>
      <sz val="11"/>
      <color indexed="21"/>
      <name val="Arial"/>
      <family val="2"/>
    </font>
    <font>
      <u/>
      <sz val="12"/>
      <name val="Arial"/>
      <family val="2"/>
    </font>
    <font>
      <b/>
      <u/>
      <sz val="12"/>
      <name val="Arial"/>
      <family val="2"/>
    </font>
    <font>
      <sz val="12"/>
      <color indexed="21"/>
      <name val="Arial"/>
      <family val="2"/>
    </font>
    <font>
      <u/>
      <sz val="12"/>
      <color indexed="21"/>
      <name val="Arial"/>
      <family val="2"/>
    </font>
    <font>
      <b/>
      <u/>
      <sz val="12"/>
      <color indexed="21"/>
      <name val="Arial"/>
      <family val="2"/>
    </font>
    <font>
      <b/>
      <sz val="14"/>
      <color indexed="21"/>
      <name val="Arial"/>
      <family val="2"/>
    </font>
    <font>
      <b/>
      <sz val="12"/>
      <name val="Arial"/>
      <family val="2"/>
    </font>
    <font>
      <b/>
      <sz val="10"/>
      <name val="Arial"/>
      <family val="2"/>
    </font>
    <font>
      <b/>
      <i/>
      <sz val="20"/>
      <name val="Arial"/>
      <family val="2"/>
    </font>
    <font>
      <b/>
      <sz val="20"/>
      <color rgb="FFFF0000"/>
      <name val="Arial"/>
      <family val="2"/>
    </font>
    <font>
      <b/>
      <sz val="20"/>
      <name val="Arial"/>
      <family val="2"/>
    </font>
    <font>
      <b/>
      <sz val="18"/>
      <color indexed="43"/>
      <name val="Arial"/>
      <family val="2"/>
    </font>
    <font>
      <b/>
      <u/>
      <sz val="10"/>
      <name val="Arial"/>
      <family val="2"/>
    </font>
    <font>
      <b/>
      <i/>
      <sz val="10"/>
      <name val="Arial"/>
      <family val="2"/>
    </font>
  </fonts>
  <fills count="1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gray125">
        <bgColor indexed="43"/>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59999389629810485"/>
        <bgColor indexed="64"/>
      </patternFill>
    </fill>
    <fill>
      <patternFill patternType="gray125">
        <bgColor theme="0"/>
      </patternFill>
    </fill>
    <fill>
      <patternFill patternType="gray0625">
        <bgColor indexed="43"/>
      </patternFill>
    </fill>
    <fill>
      <patternFill patternType="solid">
        <fgColor theme="6" tint="0.79998168889431442"/>
        <bgColor indexed="64"/>
      </patternFill>
    </fill>
    <fill>
      <patternFill patternType="solid">
        <fgColor indexed="60"/>
        <bgColor indexed="64"/>
      </patternFill>
    </fill>
    <fill>
      <patternFill patternType="solid">
        <fgColor indexed="22"/>
        <bgColor indexed="64"/>
      </patternFill>
    </fill>
  </fills>
  <borders count="31">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style="thin">
        <color auto="1"/>
      </right>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bottom/>
      <diagonal/>
    </border>
    <border>
      <left style="thin">
        <color indexed="64"/>
      </left>
      <right style="thin">
        <color indexed="64"/>
      </right>
      <top style="thin">
        <color indexed="64"/>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right style="thin">
        <color indexed="8"/>
      </right>
      <top/>
      <bottom/>
      <diagonal/>
    </border>
    <border>
      <left/>
      <right style="thin">
        <color indexed="64"/>
      </right>
      <top/>
      <bottom/>
      <diagonal/>
    </border>
    <border>
      <left style="thin">
        <color indexed="8"/>
      </left>
      <right style="thin">
        <color indexed="64"/>
      </right>
      <top/>
      <bottom style="thin">
        <color indexed="64"/>
      </bottom>
      <diagonal/>
    </border>
    <border>
      <left/>
      <right/>
      <top style="thin">
        <color indexed="64"/>
      </top>
      <bottom style="double">
        <color indexed="64"/>
      </bottom>
      <diagonal/>
    </border>
  </borders>
  <cellStyleXfs count="6">
    <xf numFmtId="0" fontId="0" fillId="0" borderId="0"/>
    <xf numFmtId="164" fontId="1" fillId="0" borderId="0" applyFont="0" applyFill="0" applyBorder="0" applyAlignment="0" applyProtection="0"/>
    <xf numFmtId="0" fontId="1" fillId="0" borderId="0"/>
    <xf numFmtId="0" fontId="14" fillId="0" borderId="0" applyNumberFormat="0" applyFill="0" applyBorder="0" applyAlignment="0" applyProtection="0"/>
    <xf numFmtId="0" fontId="1" fillId="0" borderId="0"/>
    <xf numFmtId="43" fontId="1" fillId="0" borderId="0" applyFont="0" applyFill="0" applyBorder="0" applyAlignment="0" applyProtection="0"/>
  </cellStyleXfs>
  <cellXfs count="443">
    <xf numFmtId="0" fontId="0" fillId="0" borderId="0" xfId="0"/>
    <xf numFmtId="0" fontId="5" fillId="2" borderId="0" xfId="0" applyFont="1" applyFill="1" applyAlignment="1">
      <alignment vertical="center"/>
    </xf>
    <xf numFmtId="0" fontId="10" fillId="0" borderId="0" xfId="0" applyFont="1" applyAlignment="1">
      <alignment vertical="center"/>
    </xf>
    <xf numFmtId="0" fontId="9" fillId="0" borderId="0" xfId="0" applyFont="1" applyAlignment="1">
      <alignment vertical="center"/>
    </xf>
    <xf numFmtId="3" fontId="10" fillId="3" borderId="3" xfId="0" applyNumberFormat="1" applyFont="1" applyFill="1" applyBorder="1" applyAlignment="1">
      <alignment horizontal="center" vertical="center"/>
    </xf>
    <xf numFmtId="0" fontId="10" fillId="0" borderId="0" xfId="0" applyFont="1" applyAlignment="1">
      <alignment horizontal="center" vertical="center"/>
    </xf>
    <xf numFmtId="0" fontId="12" fillId="2" borderId="0" xfId="0" applyFont="1" applyFill="1" applyAlignment="1">
      <alignment horizontal="center" vertical="center"/>
    </xf>
    <xf numFmtId="3" fontId="10" fillId="3" borderId="9" xfId="0" applyNumberFormat="1" applyFont="1" applyFill="1" applyBorder="1" applyAlignment="1">
      <alignment horizontal="center" vertical="center"/>
    </xf>
    <xf numFmtId="0" fontId="7" fillId="6" borderId="0" xfId="0" applyFont="1" applyFill="1" applyAlignment="1">
      <alignment vertical="center"/>
    </xf>
    <xf numFmtId="0" fontId="5" fillId="6" borderId="0" xfId="0" applyFont="1" applyFill="1" applyAlignment="1">
      <alignment vertical="center"/>
    </xf>
    <xf numFmtId="0" fontId="10" fillId="3" borderId="3" xfId="0" applyFont="1" applyFill="1" applyBorder="1" applyAlignment="1">
      <alignment horizontal="center" vertical="center"/>
    </xf>
    <xf numFmtId="0" fontId="12" fillId="6" borderId="0" xfId="0" applyFont="1" applyFill="1" applyAlignment="1">
      <alignment horizontal="center" vertical="center"/>
    </xf>
    <xf numFmtId="0" fontId="2" fillId="6" borderId="0" xfId="0" applyFont="1" applyFill="1" applyAlignment="1">
      <alignment horizontal="left" vertical="center"/>
    </xf>
    <xf numFmtId="0" fontId="10" fillId="3" borderId="14" xfId="0" applyFont="1" applyFill="1" applyBorder="1" applyAlignment="1">
      <alignment horizontal="center" vertical="center"/>
    </xf>
    <xf numFmtId="0" fontId="5" fillId="6" borderId="21" xfId="0" applyFont="1" applyFill="1" applyBorder="1" applyAlignment="1">
      <alignment vertical="center"/>
    </xf>
    <xf numFmtId="0" fontId="7" fillId="6" borderId="14" xfId="0" applyFont="1" applyFill="1" applyBorder="1" applyAlignment="1">
      <alignment horizontal="center" vertical="center"/>
    </xf>
    <xf numFmtId="0" fontId="10" fillId="3" borderId="22" xfId="0" applyFont="1" applyFill="1" applyBorder="1" applyAlignment="1">
      <alignment horizontal="center" vertical="center" wrapText="1"/>
    </xf>
    <xf numFmtId="0" fontId="7" fillId="0" borderId="0" xfId="4" applyFont="1" applyAlignment="1">
      <alignment horizontal="centerContinuous" vertical="center"/>
    </xf>
    <xf numFmtId="0" fontId="4" fillId="2" borderId="0" xfId="4" applyFont="1" applyFill="1" applyAlignment="1">
      <alignment vertical="center"/>
    </xf>
    <xf numFmtId="0" fontId="7" fillId="0" borderId="0" xfId="4" applyFont="1" applyAlignment="1">
      <alignment vertical="center"/>
    </xf>
    <xf numFmtId="0" fontId="7" fillId="6" borderId="0" xfId="4" applyFont="1" applyFill="1" applyAlignment="1">
      <alignment horizontal="centerContinuous" vertical="center"/>
    </xf>
    <xf numFmtId="0" fontId="4" fillId="6" borderId="0" xfId="4" applyFont="1" applyFill="1" applyAlignment="1">
      <alignment vertical="center"/>
    </xf>
    <xf numFmtId="0" fontId="7" fillId="6" borderId="0" xfId="4" applyFont="1" applyFill="1" applyAlignment="1">
      <alignment vertical="center"/>
    </xf>
    <xf numFmtId="0" fontId="7" fillId="6" borderId="15" xfId="0" applyFont="1" applyFill="1" applyBorder="1" applyAlignment="1">
      <alignment horizontal="center" vertical="center"/>
    </xf>
    <xf numFmtId="0" fontId="5" fillId="6" borderId="0" xfId="0" quotePrefix="1" applyFont="1" applyFill="1" applyAlignment="1">
      <alignment horizontal="left" vertical="center"/>
    </xf>
    <xf numFmtId="0" fontId="5" fillId="6" borderId="0" xfId="0" applyFont="1" applyFill="1" applyAlignment="1">
      <alignment horizontal="left" vertical="center"/>
    </xf>
    <xf numFmtId="0" fontId="5" fillId="6" borderId="1" xfId="0" applyFont="1" applyFill="1" applyBorder="1" applyAlignment="1">
      <alignment horizontal="left" vertical="center"/>
    </xf>
    <xf numFmtId="0" fontId="5" fillId="6" borderId="12" xfId="0" applyFont="1" applyFill="1" applyBorder="1" applyAlignment="1">
      <alignment vertical="center"/>
    </xf>
    <xf numFmtId="0" fontId="5" fillId="6" borderId="15" xfId="0" applyFont="1" applyFill="1" applyBorder="1" applyAlignment="1">
      <alignment vertical="center"/>
    </xf>
    <xf numFmtId="0" fontId="5" fillId="6" borderId="17" xfId="0" applyFont="1" applyFill="1" applyBorder="1" applyAlignment="1">
      <alignment vertical="center"/>
    </xf>
    <xf numFmtId="0" fontId="9" fillId="4" borderId="18" xfId="0" applyFont="1" applyFill="1" applyBorder="1" applyAlignment="1">
      <alignment horizontal="left" vertical="center"/>
    </xf>
    <xf numFmtId="1" fontId="9" fillId="4" borderId="20" xfId="0" applyNumberFormat="1" applyFont="1" applyFill="1" applyBorder="1" applyAlignment="1">
      <alignment vertical="center"/>
    </xf>
    <xf numFmtId="0" fontId="11" fillId="6" borderId="15" xfId="0" applyFont="1" applyFill="1" applyBorder="1" applyAlignment="1">
      <alignment vertical="center"/>
    </xf>
    <xf numFmtId="0" fontId="11" fillId="6" borderId="17" xfId="0" applyFont="1" applyFill="1" applyBorder="1" applyAlignment="1">
      <alignment vertical="center"/>
    </xf>
    <xf numFmtId="0" fontId="11" fillId="6" borderId="0" xfId="0" applyFont="1" applyFill="1" applyAlignment="1">
      <alignment vertical="center"/>
    </xf>
    <xf numFmtId="0" fontId="9" fillId="4" borderId="6" xfId="0" applyFont="1" applyFill="1" applyBorder="1" applyAlignment="1">
      <alignment horizontal="left" vertical="center"/>
    </xf>
    <xf numFmtId="1" fontId="9" fillId="4" borderId="12" xfId="0" quotePrefix="1" applyNumberFormat="1" applyFont="1" applyFill="1" applyBorder="1" applyAlignment="1">
      <alignment vertical="center"/>
    </xf>
    <xf numFmtId="0" fontId="11" fillId="6" borderId="17" xfId="0" applyFont="1" applyFill="1" applyBorder="1" applyAlignment="1">
      <alignment horizontal="centerContinuous" vertical="center" wrapText="1"/>
    </xf>
    <xf numFmtId="0" fontId="11" fillId="3" borderId="14" xfId="0" applyFont="1" applyFill="1" applyBorder="1" applyAlignment="1">
      <alignment horizontal="center" vertical="center"/>
    </xf>
    <xf numFmtId="0" fontId="11" fillId="6" borderId="0" xfId="0" quotePrefix="1" applyFont="1" applyFill="1" applyAlignment="1">
      <alignment horizontal="left" vertical="center"/>
    </xf>
    <xf numFmtId="1" fontId="10" fillId="3" borderId="3" xfId="0" applyNumberFormat="1" applyFont="1" applyFill="1" applyBorder="1" applyAlignment="1">
      <alignment horizontal="center" vertical="center"/>
    </xf>
    <xf numFmtId="1" fontId="10" fillId="3" borderId="4" xfId="0" applyNumberFormat="1" applyFont="1" applyFill="1" applyBorder="1" applyAlignment="1">
      <alignment horizontal="center" vertical="center"/>
    </xf>
    <xf numFmtId="0" fontId="11" fillId="6" borderId="0" xfId="0" applyFont="1" applyFill="1" applyAlignment="1">
      <alignment horizontal="left" vertical="center"/>
    </xf>
    <xf numFmtId="0" fontId="15" fillId="6" borderId="0" xfId="0" applyFont="1" applyFill="1" applyAlignment="1">
      <alignment vertical="center"/>
    </xf>
    <xf numFmtId="0" fontId="11" fillId="6" borderId="1" xfId="0" applyFont="1" applyFill="1" applyBorder="1" applyAlignment="1">
      <alignment horizontal="left" vertical="center"/>
    </xf>
    <xf numFmtId="1" fontId="10" fillId="3" borderId="9" xfId="0" applyNumberFormat="1" applyFont="1" applyFill="1" applyBorder="1" applyAlignment="1">
      <alignment horizontal="center" vertical="center"/>
    </xf>
    <xf numFmtId="0" fontId="11" fillId="6" borderId="16" xfId="0" quotePrefix="1" applyFont="1" applyFill="1" applyBorder="1" applyAlignment="1">
      <alignment horizontal="left" vertical="center"/>
    </xf>
    <xf numFmtId="1" fontId="10" fillId="3" borderId="25" xfId="0" applyNumberFormat="1" applyFont="1" applyFill="1" applyBorder="1" applyAlignment="1">
      <alignment horizontal="center" vertical="center"/>
    </xf>
    <xf numFmtId="0" fontId="7" fillId="6" borderId="0" xfId="0" quotePrefix="1" applyFont="1" applyFill="1" applyAlignment="1">
      <alignment horizontal="left" vertical="center" wrapText="1"/>
    </xf>
    <xf numFmtId="167" fontId="5" fillId="6" borderId="21" xfId="0" applyNumberFormat="1" applyFont="1" applyFill="1" applyBorder="1" applyAlignment="1" applyProtection="1">
      <alignment horizontal="center" vertical="center"/>
      <protection locked="0"/>
    </xf>
    <xf numFmtId="0" fontId="7" fillId="6" borderId="0" xfId="0" quotePrefix="1" applyFont="1" applyFill="1" applyAlignment="1">
      <alignment horizontal="left" vertical="center"/>
    </xf>
    <xf numFmtId="0" fontId="5" fillId="6" borderId="1" xfId="0" applyFont="1" applyFill="1" applyBorder="1" applyAlignment="1">
      <alignment vertical="center"/>
    </xf>
    <xf numFmtId="167" fontId="5" fillId="6" borderId="12" xfId="0" applyNumberFormat="1" applyFont="1" applyFill="1" applyBorder="1" applyAlignment="1" applyProtection="1">
      <alignment horizontal="center" vertical="center"/>
      <protection locked="0"/>
    </xf>
    <xf numFmtId="0" fontId="5" fillId="6" borderId="17" xfId="0" applyFont="1" applyFill="1" applyBorder="1" applyAlignment="1">
      <alignment horizontal="justify" vertical="center" wrapText="1"/>
    </xf>
    <xf numFmtId="0" fontId="11" fillId="6" borderId="16" xfId="0" applyFont="1" applyFill="1" applyBorder="1" applyAlignment="1">
      <alignment horizontal="center" vertical="center" wrapText="1"/>
    </xf>
    <xf numFmtId="0" fontId="15" fillId="6" borderId="0" xfId="0" quotePrefix="1" applyFont="1" applyFill="1" applyAlignment="1">
      <alignment horizontal="left" vertical="center" wrapText="1"/>
    </xf>
    <xf numFmtId="0" fontId="15" fillId="6" borderId="0" xfId="0" quotePrefix="1" applyFont="1" applyFill="1" applyAlignment="1">
      <alignment horizontal="left" vertical="center"/>
    </xf>
    <xf numFmtId="0" fontId="11" fillId="6" borderId="1" xfId="0" applyFont="1" applyFill="1" applyBorder="1" applyAlignment="1">
      <alignment vertical="center"/>
    </xf>
    <xf numFmtId="0" fontId="5" fillId="6" borderId="1" xfId="0" applyFont="1" applyFill="1" applyBorder="1" applyAlignment="1">
      <alignment horizontal="centerContinuous" vertical="center" wrapText="1"/>
    </xf>
    <xf numFmtId="0" fontId="5" fillId="0" borderId="0" xfId="0" applyFont="1" applyAlignment="1">
      <alignment vertical="center"/>
    </xf>
    <xf numFmtId="0" fontId="15" fillId="6" borderId="0" xfId="4" applyFont="1" applyFill="1" applyAlignment="1">
      <alignment vertical="center" wrapText="1"/>
    </xf>
    <xf numFmtId="1" fontId="10" fillId="3" borderId="22" xfId="0" applyNumberFormat="1" applyFont="1" applyFill="1" applyBorder="1" applyAlignment="1">
      <alignment horizontal="center" vertical="center"/>
    </xf>
    <xf numFmtId="0" fontId="11" fillId="6" borderId="2" xfId="0" quotePrefix="1" applyFont="1" applyFill="1" applyBorder="1" applyAlignment="1">
      <alignment horizontal="left" vertical="center"/>
    </xf>
    <xf numFmtId="1" fontId="10" fillId="3" borderId="2" xfId="0" applyNumberFormat="1" applyFont="1" applyFill="1" applyBorder="1" applyAlignment="1">
      <alignment horizontal="center" vertical="center"/>
    </xf>
    <xf numFmtId="1" fontId="10" fillId="3" borderId="14" xfId="0" applyNumberFormat="1" applyFont="1" applyFill="1" applyBorder="1" applyAlignment="1">
      <alignment horizontal="center" vertical="center"/>
    </xf>
    <xf numFmtId="0" fontId="5" fillId="6" borderId="19" xfId="0" applyFont="1" applyFill="1" applyBorder="1" applyAlignment="1">
      <alignment horizontal="centerContinuous" vertical="center" wrapText="1"/>
    </xf>
    <xf numFmtId="0" fontId="7" fillId="6" borderId="15" xfId="0" applyFont="1" applyFill="1" applyBorder="1" applyAlignment="1">
      <alignment horizontal="centerContinuous" vertical="center"/>
    </xf>
    <xf numFmtId="0" fontId="5" fillId="6" borderId="19" xfId="0" applyFont="1" applyFill="1" applyBorder="1" applyAlignment="1">
      <alignment horizontal="centerContinuous" vertical="center"/>
    </xf>
    <xf numFmtId="0" fontId="5" fillId="6" borderId="17" xfId="0" applyFont="1" applyFill="1" applyBorder="1" applyAlignment="1">
      <alignment horizontal="centerContinuous" vertical="center"/>
    </xf>
    <xf numFmtId="0" fontId="7" fillId="6" borderId="16" xfId="0" applyFont="1" applyFill="1" applyBorder="1" applyAlignment="1">
      <alignment horizontal="centerContinuous" vertical="center"/>
    </xf>
    <xf numFmtId="0" fontId="5" fillId="6" borderId="16" xfId="0" applyFont="1" applyFill="1" applyBorder="1" applyAlignment="1">
      <alignment horizontal="centerContinuous" vertical="center"/>
    </xf>
    <xf numFmtId="0" fontId="7" fillId="6" borderId="19" xfId="0" applyFont="1" applyFill="1" applyBorder="1" applyAlignment="1">
      <alignment horizontal="centerContinuous" vertical="center"/>
    </xf>
    <xf numFmtId="0" fontId="5" fillId="6" borderId="20" xfId="0" applyFont="1" applyFill="1" applyBorder="1" applyAlignment="1">
      <alignment horizontal="centerContinuous" vertical="center"/>
    </xf>
    <xf numFmtId="0" fontId="7" fillId="6" borderId="14"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11" fillId="0" borderId="0" xfId="0" applyFont="1" applyAlignment="1">
      <alignment vertical="center"/>
    </xf>
    <xf numFmtId="0" fontId="11" fillId="6" borderId="19" xfId="0" applyFont="1" applyFill="1" applyBorder="1" applyAlignment="1">
      <alignment horizontal="centerContinuous" vertical="center" wrapText="1"/>
    </xf>
    <xf numFmtId="0" fontId="15" fillId="3" borderId="15" xfId="0" applyFont="1" applyFill="1" applyBorder="1" applyAlignment="1">
      <alignment horizontal="centerContinuous" vertical="center"/>
    </xf>
    <xf numFmtId="0" fontId="11" fillId="3" borderId="19" xfId="0" applyFont="1" applyFill="1" applyBorder="1" applyAlignment="1">
      <alignment horizontal="centerContinuous" vertical="center"/>
    </xf>
    <xf numFmtId="0" fontId="11" fillId="3" borderId="17" xfId="0" applyFont="1" applyFill="1" applyBorder="1" applyAlignment="1">
      <alignment horizontal="centerContinuous" vertical="center"/>
    </xf>
    <xf numFmtId="0" fontId="15" fillId="3" borderId="16" xfId="0" applyFont="1" applyFill="1" applyBorder="1" applyAlignment="1">
      <alignment horizontal="centerContinuous" vertical="center"/>
    </xf>
    <xf numFmtId="0" fontId="11" fillId="3" borderId="16" xfId="0" applyFont="1" applyFill="1" applyBorder="1" applyAlignment="1">
      <alignment horizontal="centerContinuous" vertical="center"/>
    </xf>
    <xf numFmtId="0" fontId="15" fillId="3" borderId="14" xfId="0" applyFont="1" applyFill="1" applyBorder="1" applyAlignment="1">
      <alignment horizontal="centerContinuous" vertical="center" wrapText="1"/>
    </xf>
    <xf numFmtId="0" fontId="15" fillId="3" borderId="17" xfId="0" applyFont="1" applyFill="1" applyBorder="1" applyAlignment="1">
      <alignment horizontal="centerContinuous" vertical="center" wrapText="1"/>
    </xf>
    <xf numFmtId="0" fontId="15" fillId="3" borderId="15" xfId="0" applyFont="1" applyFill="1" applyBorder="1" applyAlignment="1">
      <alignment horizontal="centerContinuous" vertical="center" wrapText="1"/>
    </xf>
    <xf numFmtId="3" fontId="5" fillId="5" borderId="3" xfId="0" applyNumberFormat="1" applyFont="1" applyFill="1" applyBorder="1" applyAlignment="1">
      <alignment horizontal="center" vertical="center"/>
    </xf>
    <xf numFmtId="3" fontId="5" fillId="5" borderId="28" xfId="0" applyNumberFormat="1" applyFont="1" applyFill="1" applyBorder="1" applyAlignment="1">
      <alignment horizontal="center" vertical="center"/>
    </xf>
    <xf numFmtId="3" fontId="5" fillId="5" borderId="2" xfId="0" applyNumberFormat="1" applyFont="1" applyFill="1" applyBorder="1" applyAlignment="1">
      <alignment horizontal="center" vertical="center"/>
    </xf>
    <xf numFmtId="1" fontId="10" fillId="3" borderId="28" xfId="0" applyNumberFormat="1" applyFont="1" applyFill="1" applyBorder="1" applyAlignment="1">
      <alignment horizontal="center" vertical="center"/>
    </xf>
    <xf numFmtId="1" fontId="10" fillId="3" borderId="7" xfId="0" applyNumberFormat="1" applyFont="1" applyFill="1" applyBorder="1" applyAlignment="1">
      <alignment horizontal="center" vertical="center"/>
    </xf>
    <xf numFmtId="1" fontId="10" fillId="3" borderId="6" xfId="0" applyNumberFormat="1" applyFont="1" applyFill="1" applyBorder="1" applyAlignment="1">
      <alignment horizontal="center" vertical="center"/>
    </xf>
    <xf numFmtId="167" fontId="5" fillId="6" borderId="28" xfId="0" applyNumberFormat="1" applyFont="1" applyFill="1" applyBorder="1" applyAlignment="1">
      <alignment horizontal="center" vertical="center"/>
    </xf>
    <xf numFmtId="0" fontId="2" fillId="2" borderId="0" xfId="4" applyFont="1" applyFill="1" applyAlignment="1">
      <alignment horizontal="left" vertical="center"/>
    </xf>
    <xf numFmtId="0" fontId="11" fillId="3" borderId="15" xfId="0" applyFont="1" applyFill="1" applyBorder="1" applyAlignment="1" applyProtection="1">
      <alignment vertical="center"/>
      <protection locked="0"/>
    </xf>
    <xf numFmtId="0" fontId="2" fillId="6" borderId="0" xfId="4" applyFont="1" applyFill="1" applyAlignment="1">
      <alignment vertical="center"/>
    </xf>
    <xf numFmtId="0" fontId="2" fillId="6" borderId="0" xfId="4" applyFont="1" applyFill="1" applyAlignment="1">
      <alignment horizontal="left" vertical="center"/>
    </xf>
    <xf numFmtId="0" fontId="18" fillId="6" borderId="0" xfId="4" applyFont="1" applyFill="1" applyAlignment="1">
      <alignment vertical="center"/>
    </xf>
    <xf numFmtId="0" fontId="7" fillId="6" borderId="16" xfId="4" applyFont="1" applyFill="1" applyBorder="1" applyAlignment="1">
      <alignment horizontal="center" vertical="center"/>
    </xf>
    <xf numFmtId="0" fontId="5" fillId="6" borderId="16" xfId="4" applyFont="1" applyFill="1" applyBorder="1" applyAlignment="1">
      <alignment horizontal="center" vertical="center"/>
    </xf>
    <xf numFmtId="0" fontId="5" fillId="6" borderId="17" xfId="4" applyFont="1" applyFill="1" applyBorder="1" applyAlignment="1">
      <alignment horizontal="center" vertical="center"/>
    </xf>
    <xf numFmtId="0" fontId="5" fillId="6" borderId="28" xfId="4" applyFont="1" applyFill="1" applyBorder="1" applyAlignment="1">
      <alignment vertical="center"/>
    </xf>
    <xf numFmtId="0" fontId="5" fillId="6" borderId="28" xfId="0" quotePrefix="1" applyFont="1" applyFill="1" applyBorder="1" applyAlignment="1">
      <alignment vertical="center"/>
    </xf>
    <xf numFmtId="0" fontId="5" fillId="6" borderId="28" xfId="0" quotePrefix="1" applyFont="1" applyFill="1" applyBorder="1" applyAlignment="1">
      <alignment vertical="center" wrapText="1"/>
    </xf>
    <xf numFmtId="0" fontId="11" fillId="3" borderId="15" xfId="0" applyFont="1" applyFill="1" applyBorder="1" applyAlignment="1">
      <alignment vertical="center"/>
    </xf>
    <xf numFmtId="0" fontId="11" fillId="3" borderId="17" xfId="0" applyFont="1" applyFill="1" applyBorder="1" applyAlignment="1">
      <alignment vertical="center"/>
    </xf>
    <xf numFmtId="0" fontId="12" fillId="6" borderId="0" xfId="0" quotePrefix="1" applyFont="1" applyFill="1" applyAlignment="1">
      <alignment vertical="center"/>
    </xf>
    <xf numFmtId="0" fontId="15" fillId="3" borderId="16" xfId="4" applyFont="1" applyFill="1" applyBorder="1" applyAlignment="1">
      <alignment horizontal="center" vertical="center"/>
    </xf>
    <xf numFmtId="0" fontId="11" fillId="3" borderId="16" xfId="4" applyFont="1" applyFill="1" applyBorder="1" applyAlignment="1">
      <alignment horizontal="center" vertical="center"/>
    </xf>
    <xf numFmtId="0" fontId="11" fillId="3" borderId="17" xfId="4" applyFont="1" applyFill="1" applyBorder="1" applyAlignment="1">
      <alignment horizontal="center" vertical="center"/>
    </xf>
    <xf numFmtId="0" fontId="15" fillId="6" borderId="0" xfId="4" applyFont="1" applyFill="1" applyAlignment="1">
      <alignment vertical="center"/>
    </xf>
    <xf numFmtId="0" fontId="11" fillId="3" borderId="28" xfId="0" quotePrefix="1" applyFont="1" applyFill="1" applyBorder="1" applyAlignment="1">
      <alignment horizontal="left" vertical="center"/>
    </xf>
    <xf numFmtId="0" fontId="11" fillId="3" borderId="28" xfId="0" quotePrefix="1" applyFont="1" applyFill="1" applyBorder="1" applyAlignment="1">
      <alignment vertical="center"/>
    </xf>
    <xf numFmtId="0" fontId="11" fillId="3" borderId="28" xfId="0" quotePrefix="1" applyFont="1" applyFill="1" applyBorder="1" applyAlignment="1">
      <alignment vertical="center" wrapText="1"/>
    </xf>
    <xf numFmtId="0" fontId="5" fillId="3" borderId="17" xfId="0" applyFont="1" applyFill="1" applyBorder="1" applyAlignment="1" applyProtection="1">
      <alignment vertical="center"/>
      <protection locked="0"/>
    </xf>
    <xf numFmtId="0" fontId="10" fillId="3" borderId="18" xfId="0" applyFont="1" applyFill="1" applyBorder="1" applyAlignment="1">
      <alignment horizontal="center" vertical="center"/>
    </xf>
    <xf numFmtId="0" fontId="10" fillId="3" borderId="9" xfId="0" applyFont="1" applyFill="1" applyBorder="1" applyAlignment="1">
      <alignment horizontal="center" vertical="center"/>
    </xf>
    <xf numFmtId="3" fontId="10" fillId="3" borderId="14" xfId="0" applyNumberFormat="1" applyFont="1" applyFill="1" applyBorder="1" applyAlignment="1">
      <alignment horizontal="center" vertical="center"/>
    </xf>
    <xf numFmtId="0" fontId="20"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vertical="center"/>
    </xf>
    <xf numFmtId="0" fontId="9" fillId="0" borderId="0" xfId="0" applyFont="1" applyAlignment="1">
      <alignment horizontal="center" vertical="center"/>
    </xf>
    <xf numFmtId="3" fontId="9" fillId="0" borderId="0" xfId="0" applyNumberFormat="1" applyFont="1" applyAlignment="1">
      <alignment horizontal="center" vertical="center"/>
    </xf>
    <xf numFmtId="0" fontId="5" fillId="6" borderId="15" xfId="4" applyFont="1" applyFill="1" applyBorder="1" applyAlignment="1">
      <alignment vertical="center"/>
    </xf>
    <xf numFmtId="0" fontId="5" fillId="6" borderId="16" xfId="4" applyFont="1" applyFill="1" applyBorder="1" applyAlignment="1">
      <alignment vertical="center"/>
    </xf>
    <xf numFmtId="0" fontId="5" fillId="6" borderId="7" xfId="4" applyFont="1" applyFill="1" applyBorder="1" applyAlignment="1">
      <alignment vertical="center"/>
    </xf>
    <xf numFmtId="0" fontId="5" fillId="6" borderId="0" xfId="4" applyFont="1" applyFill="1" applyAlignment="1">
      <alignment vertical="center"/>
    </xf>
    <xf numFmtId="0" fontId="5" fillId="2" borderId="0" xfId="4" applyFont="1" applyFill="1" applyAlignment="1">
      <alignment vertical="center"/>
    </xf>
    <xf numFmtId="0" fontId="11" fillId="3" borderId="15" xfId="4" applyFont="1" applyFill="1" applyBorder="1" applyAlignment="1">
      <alignment vertical="center"/>
    </xf>
    <xf numFmtId="0" fontId="11" fillId="3" borderId="16" xfId="4" applyFont="1" applyFill="1" applyBorder="1" applyAlignment="1">
      <alignment vertical="center"/>
    </xf>
    <xf numFmtId="0" fontId="13" fillId="6" borderId="0" xfId="4" applyFont="1" applyFill="1" applyAlignment="1">
      <alignment vertical="center"/>
    </xf>
    <xf numFmtId="0" fontId="15" fillId="3" borderId="20" xfId="4" applyFont="1" applyFill="1" applyBorder="1" applyAlignment="1">
      <alignment vertical="center"/>
    </xf>
    <xf numFmtId="0" fontId="13" fillId="3" borderId="3" xfId="4" applyFont="1" applyFill="1" applyBorder="1" applyAlignment="1">
      <alignment vertical="center"/>
    </xf>
    <xf numFmtId="0" fontId="15" fillId="3" borderId="28" xfId="4" applyFont="1" applyFill="1" applyBorder="1" applyAlignment="1">
      <alignment vertical="center"/>
    </xf>
    <xf numFmtId="0" fontId="11" fillId="3" borderId="7" xfId="0" quotePrefix="1" applyFont="1" applyFill="1" applyBorder="1" applyAlignment="1">
      <alignment horizontal="left" vertical="center"/>
    </xf>
    <xf numFmtId="0" fontId="13" fillId="3" borderId="9" xfId="4" applyFont="1" applyFill="1" applyBorder="1" applyAlignment="1">
      <alignment vertical="center"/>
    </xf>
    <xf numFmtId="0" fontId="11" fillId="6" borderId="1" xfId="0" applyFont="1" applyFill="1" applyBorder="1" applyAlignment="1">
      <alignment horizontal="centerContinuous" vertical="center" wrapText="1"/>
    </xf>
    <xf numFmtId="0" fontId="7" fillId="0" borderId="19" xfId="0" applyFont="1" applyBorder="1" applyAlignment="1">
      <alignment horizontal="centerContinuous" vertical="center" wrapText="1"/>
    </xf>
    <xf numFmtId="0" fontId="23" fillId="2" borderId="0" xfId="0" applyFont="1" applyFill="1" applyAlignment="1">
      <alignment vertical="center"/>
    </xf>
    <xf numFmtId="167" fontId="7" fillId="6" borderId="28" xfId="0" applyNumberFormat="1" applyFont="1" applyFill="1" applyBorder="1" applyAlignment="1" applyProtection="1">
      <alignment horizontal="center" vertical="center"/>
      <protection locked="0"/>
    </xf>
    <xf numFmtId="167" fontId="7" fillId="6" borderId="28" xfId="0" applyNumberFormat="1" applyFont="1" applyFill="1" applyBorder="1" applyAlignment="1">
      <alignment horizontal="center" vertical="center"/>
    </xf>
    <xf numFmtId="0" fontId="7" fillId="6" borderId="1" xfId="0" applyFont="1" applyFill="1" applyBorder="1" applyAlignment="1">
      <alignment vertical="center"/>
    </xf>
    <xf numFmtId="167" fontId="7" fillId="6" borderId="7" xfId="0" applyNumberFormat="1" applyFont="1" applyFill="1" applyBorder="1" applyAlignment="1">
      <alignment horizontal="center" vertical="center"/>
    </xf>
    <xf numFmtId="0" fontId="7" fillId="6" borderId="1" xfId="0" applyFont="1" applyFill="1" applyBorder="1" applyAlignment="1">
      <alignment horizontal="center" vertical="center" wrapText="1"/>
    </xf>
    <xf numFmtId="0" fontId="7" fillId="6" borderId="17" xfId="0" applyFont="1" applyFill="1" applyBorder="1" applyAlignment="1">
      <alignment horizontal="centerContinuous" vertical="center" wrapText="1"/>
    </xf>
    <xf numFmtId="0" fontId="7" fillId="6" borderId="17" xfId="0" applyFont="1" applyFill="1" applyBorder="1" applyAlignment="1">
      <alignment horizontal="center" vertical="center"/>
    </xf>
    <xf numFmtId="0" fontId="9" fillId="6" borderId="0" xfId="0" applyFont="1" applyFill="1" applyAlignment="1">
      <alignment vertical="center"/>
    </xf>
    <xf numFmtId="0" fontId="4" fillId="6" borderId="0" xfId="4" applyFont="1" applyFill="1" applyAlignment="1">
      <alignment horizontal="centerContinuous" vertical="center"/>
    </xf>
    <xf numFmtId="0" fontId="9" fillId="6" borderId="0" xfId="4" applyFont="1" applyFill="1" applyAlignment="1">
      <alignment vertical="center"/>
    </xf>
    <xf numFmtId="0" fontId="1" fillId="6" borderId="0" xfId="4" applyFill="1" applyAlignment="1">
      <alignment vertical="center"/>
    </xf>
    <xf numFmtId="0" fontId="24" fillId="6" borderId="0" xfId="0" applyFont="1" applyFill="1" applyAlignment="1">
      <alignment vertical="center"/>
    </xf>
    <xf numFmtId="0" fontId="7" fillId="6" borderId="15" xfId="0" applyFont="1" applyFill="1" applyBorder="1" applyAlignment="1">
      <alignment vertical="center"/>
    </xf>
    <xf numFmtId="0" fontId="24" fillId="0" borderId="0" xfId="0" applyFont="1" applyAlignment="1">
      <alignment vertical="center"/>
    </xf>
    <xf numFmtId="0" fontId="25" fillId="6" borderId="2" xfId="0" applyFont="1" applyFill="1" applyBorder="1" applyAlignment="1">
      <alignment vertical="center"/>
    </xf>
    <xf numFmtId="0" fontId="5" fillId="6" borderId="2" xfId="0" applyFont="1" applyFill="1" applyBorder="1" applyAlignment="1">
      <alignment vertical="center"/>
    </xf>
    <xf numFmtId="0" fontId="5" fillId="6" borderId="2" xfId="0" quotePrefix="1" applyFont="1" applyFill="1" applyBorder="1" applyAlignment="1">
      <alignment vertical="center"/>
    </xf>
    <xf numFmtId="3" fontId="5" fillId="6" borderId="0" xfId="0" quotePrefix="1" applyNumberFormat="1" applyFont="1" applyFill="1" applyAlignment="1">
      <alignment horizontal="center" vertical="center"/>
    </xf>
    <xf numFmtId="3" fontId="5" fillId="6" borderId="0" xfId="0" applyNumberFormat="1" applyFont="1" applyFill="1" applyAlignment="1">
      <alignment vertical="center"/>
    </xf>
    <xf numFmtId="0" fontId="26" fillId="6" borderId="2" xfId="0" applyFont="1" applyFill="1" applyBorder="1" applyAlignment="1">
      <alignment vertical="center"/>
    </xf>
    <xf numFmtId="0" fontId="26" fillId="6" borderId="6" xfId="0" applyFont="1" applyFill="1" applyBorder="1" applyAlignment="1">
      <alignment vertical="center"/>
    </xf>
    <xf numFmtId="0" fontId="6" fillId="6" borderId="0" xfId="0" applyFont="1" applyFill="1" applyAlignment="1">
      <alignment vertical="center"/>
    </xf>
    <xf numFmtId="0" fontId="27" fillId="6" borderId="0" xfId="0" applyFont="1" applyFill="1" applyAlignment="1">
      <alignment vertical="center"/>
    </xf>
    <xf numFmtId="0" fontId="9" fillId="2" borderId="0" xfId="0" applyFont="1" applyFill="1" applyAlignment="1">
      <alignment vertical="center"/>
    </xf>
    <xf numFmtId="0" fontId="27" fillId="2" borderId="0" xfId="0" applyFont="1" applyFill="1" applyAlignment="1">
      <alignment vertical="center"/>
    </xf>
    <xf numFmtId="0" fontId="28" fillId="6" borderId="2" xfId="0" applyFont="1" applyFill="1" applyBorder="1" applyAlignment="1">
      <alignment vertical="center"/>
    </xf>
    <xf numFmtId="0" fontId="5" fillId="3" borderId="3" xfId="0" applyFont="1" applyFill="1" applyBorder="1" applyAlignment="1">
      <alignment horizontal="center" vertical="center"/>
    </xf>
    <xf numFmtId="0" fontId="5" fillId="3" borderId="21" xfId="0" applyFont="1" applyFill="1" applyBorder="1" applyAlignment="1">
      <alignment horizontal="center" vertical="center"/>
    </xf>
    <xf numFmtId="3" fontId="29" fillId="3" borderId="22" xfId="0" applyNumberFormat="1" applyFont="1" applyFill="1" applyBorder="1" applyAlignment="1">
      <alignment horizontal="center" vertical="center"/>
    </xf>
    <xf numFmtId="0" fontId="11" fillId="6" borderId="2" xfId="0" applyFont="1" applyFill="1" applyBorder="1" applyAlignment="1">
      <alignment vertical="center"/>
    </xf>
    <xf numFmtId="3" fontId="5" fillId="3" borderId="3" xfId="0" applyNumberFormat="1" applyFont="1" applyFill="1" applyBorder="1" applyAlignment="1">
      <alignment horizontal="center" vertical="center"/>
    </xf>
    <xf numFmtId="3" fontId="5" fillId="3" borderId="21" xfId="0" quotePrefix="1" applyNumberFormat="1" applyFont="1" applyFill="1" applyBorder="1" applyAlignment="1">
      <alignment horizontal="center" vertical="center"/>
    </xf>
    <xf numFmtId="3" fontId="5" fillId="3" borderId="3" xfId="0" quotePrefix="1" applyNumberFormat="1" applyFont="1" applyFill="1" applyBorder="1" applyAlignment="1">
      <alignment horizontal="center" vertical="center"/>
    </xf>
    <xf numFmtId="167" fontId="5" fillId="3" borderId="23" xfId="0" applyNumberFormat="1" applyFont="1" applyFill="1" applyBorder="1" applyAlignment="1">
      <alignment horizontal="center" vertical="center"/>
    </xf>
    <xf numFmtId="0" fontId="11" fillId="6" borderId="2" xfId="0" quotePrefix="1" applyFont="1" applyFill="1" applyBorder="1" applyAlignment="1">
      <alignment vertical="center"/>
    </xf>
    <xf numFmtId="3" fontId="5" fillId="11" borderId="3" xfId="0" applyNumberFormat="1" applyFont="1" applyFill="1" applyBorder="1" applyAlignment="1">
      <alignment horizontal="center" vertical="center"/>
    </xf>
    <xf numFmtId="3" fontId="29" fillId="3" borderId="3" xfId="0" applyNumberFormat="1" applyFont="1" applyFill="1" applyBorder="1" applyAlignment="1">
      <alignment horizontal="center" vertical="center"/>
    </xf>
    <xf numFmtId="3" fontId="30" fillId="3" borderId="23" xfId="0" applyNumberFormat="1" applyFont="1" applyFill="1" applyBorder="1" applyAlignment="1">
      <alignment horizontal="center" vertical="center"/>
    </xf>
    <xf numFmtId="0" fontId="31" fillId="6" borderId="2" xfId="0" applyFont="1" applyFill="1" applyBorder="1" applyAlignment="1">
      <alignment vertical="center"/>
    </xf>
    <xf numFmtId="3" fontId="5" fillId="3" borderId="21" xfId="0" applyNumberFormat="1" applyFont="1" applyFill="1" applyBorder="1" applyAlignment="1">
      <alignment horizontal="center" vertical="center"/>
    </xf>
    <xf numFmtId="167" fontId="5" fillId="3" borderId="4" xfId="0" applyNumberFormat="1" applyFont="1" applyFill="1" applyBorder="1" applyAlignment="1">
      <alignment horizontal="center" vertical="center"/>
    </xf>
    <xf numFmtId="0" fontId="31" fillId="6" borderId="6" xfId="0" applyFont="1" applyFill="1" applyBorder="1" applyAlignment="1">
      <alignment vertical="center"/>
    </xf>
    <xf numFmtId="3" fontId="5" fillId="3" borderId="9" xfId="0" quotePrefix="1" applyNumberFormat="1" applyFont="1" applyFill="1" applyBorder="1" applyAlignment="1">
      <alignment horizontal="center" vertical="center"/>
    </xf>
    <xf numFmtId="3" fontId="5" fillId="3" borderId="12" xfId="0" quotePrefix="1" applyNumberFormat="1" applyFont="1" applyFill="1" applyBorder="1" applyAlignment="1">
      <alignment horizontal="center" vertical="center"/>
    </xf>
    <xf numFmtId="167" fontId="5" fillId="3" borderId="8" xfId="0" applyNumberFormat="1" applyFont="1" applyFill="1" applyBorder="1" applyAlignment="1">
      <alignment horizontal="center" vertical="center"/>
    </xf>
    <xf numFmtId="0" fontId="9" fillId="6" borderId="15" xfId="0" applyFont="1" applyFill="1" applyBorder="1" applyAlignment="1">
      <alignment vertical="center"/>
    </xf>
    <xf numFmtId="0" fontId="9" fillId="2" borderId="0" xfId="4" applyFont="1" applyFill="1" applyAlignment="1">
      <alignment vertical="center"/>
    </xf>
    <xf numFmtId="0" fontId="1" fillId="2" borderId="0" xfId="4" applyFill="1" applyAlignment="1">
      <alignment vertical="center"/>
    </xf>
    <xf numFmtId="0" fontId="5" fillId="6" borderId="2" xfId="4" applyFont="1" applyFill="1" applyBorder="1" applyAlignment="1">
      <alignment horizontal="center" vertical="center"/>
    </xf>
    <xf numFmtId="0" fontId="32" fillId="6" borderId="2" xfId="4" applyFont="1" applyFill="1" applyBorder="1" applyAlignment="1">
      <alignment vertical="center"/>
    </xf>
    <xf numFmtId="0" fontId="20" fillId="6" borderId="2" xfId="4" applyFont="1" applyFill="1" applyBorder="1" applyAlignment="1">
      <alignment vertical="center"/>
    </xf>
    <xf numFmtId="0" fontId="33" fillId="6" borderId="2" xfId="4" applyFont="1" applyFill="1" applyBorder="1" applyAlignment="1">
      <alignment vertical="center"/>
    </xf>
    <xf numFmtId="0" fontId="10" fillId="0" borderId="0" xfId="4" applyFont="1" applyAlignment="1">
      <alignment vertical="center"/>
    </xf>
    <xf numFmtId="0" fontId="10" fillId="6" borderId="0" xfId="4" applyFont="1" applyFill="1" applyAlignment="1">
      <alignment vertical="center"/>
    </xf>
    <xf numFmtId="0" fontId="11" fillId="3" borderId="2" xfId="4" applyFont="1" applyFill="1" applyBorder="1" applyAlignment="1">
      <alignment horizontal="center" vertical="center"/>
    </xf>
    <xf numFmtId="0" fontId="34" fillId="3" borderId="18" xfId="4" quotePrefix="1" applyFont="1" applyFill="1" applyBorder="1" applyAlignment="1">
      <alignment vertical="center"/>
    </xf>
    <xf numFmtId="0" fontId="34" fillId="3" borderId="2" xfId="4" quotePrefix="1" applyFont="1" applyFill="1" applyBorder="1" applyAlignment="1">
      <alignment vertical="center"/>
    </xf>
    <xf numFmtId="0" fontId="35" fillId="3" borderId="2" xfId="4" applyFont="1" applyFill="1" applyBorder="1" applyAlignment="1">
      <alignment vertical="center"/>
    </xf>
    <xf numFmtId="0" fontId="34" fillId="3" borderId="2" xfId="4" applyFont="1" applyFill="1" applyBorder="1" applyAlignment="1">
      <alignment vertical="center"/>
    </xf>
    <xf numFmtId="0" fontId="36" fillId="3" borderId="2" xfId="4" applyFont="1" applyFill="1" applyBorder="1" applyAlignment="1">
      <alignment vertical="center"/>
    </xf>
    <xf numFmtId="0" fontId="36" fillId="3" borderId="6" xfId="4" applyFont="1" applyFill="1" applyBorder="1" applyAlignment="1">
      <alignment vertical="center"/>
    </xf>
    <xf numFmtId="0" fontId="5" fillId="6" borderId="18" xfId="0" applyFont="1" applyFill="1" applyBorder="1" applyAlignment="1">
      <alignment horizontal="centerContinuous" vertical="center" wrapText="1"/>
    </xf>
    <xf numFmtId="0" fontId="5" fillId="6" borderId="6" xfId="0" applyFont="1" applyFill="1" applyBorder="1" applyAlignment="1">
      <alignment horizontal="center" vertical="center" wrapText="1"/>
    </xf>
    <xf numFmtId="0" fontId="7" fillId="6" borderId="2" xfId="0" applyFont="1" applyFill="1" applyBorder="1" applyAlignment="1">
      <alignment vertical="center"/>
    </xf>
    <xf numFmtId="0" fontId="7" fillId="6" borderId="2" xfId="0" quotePrefix="1" applyFont="1" applyFill="1" applyBorder="1" applyAlignment="1">
      <alignment vertical="center"/>
    </xf>
    <xf numFmtId="0" fontId="25" fillId="6" borderId="6" xfId="0" applyFont="1" applyFill="1" applyBorder="1" applyAlignment="1">
      <alignment vertical="center"/>
    </xf>
    <xf numFmtId="0" fontId="11" fillId="6" borderId="18" xfId="0" applyFont="1" applyFill="1" applyBorder="1" applyAlignment="1">
      <alignment horizontal="centerContinuous" vertical="center" wrapText="1"/>
    </xf>
    <xf numFmtId="0" fontId="11" fillId="6" borderId="6" xfId="0" applyFont="1" applyFill="1" applyBorder="1" applyAlignment="1">
      <alignment horizontal="centerContinuous" vertical="center" wrapText="1"/>
    </xf>
    <xf numFmtId="3" fontId="5" fillId="3" borderId="28" xfId="0" applyNumberFormat="1" applyFont="1" applyFill="1" applyBorder="1" applyAlignment="1">
      <alignment horizontal="center" vertical="center"/>
    </xf>
    <xf numFmtId="0" fontId="11" fillId="3" borderId="22" xfId="0" applyFont="1" applyFill="1" applyBorder="1" applyAlignment="1">
      <alignment vertical="center"/>
    </xf>
    <xf numFmtId="3" fontId="11" fillId="3" borderId="22" xfId="0" applyNumberFormat="1" applyFont="1" applyFill="1" applyBorder="1" applyAlignment="1">
      <alignment horizontal="center" vertical="center"/>
    </xf>
    <xf numFmtId="167" fontId="5" fillId="3" borderId="5" xfId="0" applyNumberFormat="1" applyFont="1" applyFill="1" applyBorder="1" applyAlignment="1">
      <alignment horizontal="center" vertical="center"/>
    </xf>
    <xf numFmtId="167" fontId="5" fillId="3" borderId="27" xfId="0" applyNumberFormat="1" applyFont="1" applyFill="1" applyBorder="1" applyAlignment="1">
      <alignment horizontal="center" vertical="center"/>
    </xf>
    <xf numFmtId="167" fontId="5" fillId="3" borderId="24" xfId="0" applyNumberFormat="1" applyFont="1" applyFill="1" applyBorder="1" applyAlignment="1">
      <alignment horizontal="center" vertical="center"/>
    </xf>
    <xf numFmtId="0" fontId="11" fillId="3" borderId="3" xfId="0" applyFont="1" applyFill="1" applyBorder="1" applyAlignment="1">
      <alignment vertical="center"/>
    </xf>
    <xf numFmtId="167" fontId="11" fillId="3" borderId="3" xfId="0" applyNumberFormat="1" applyFont="1" applyFill="1" applyBorder="1" applyAlignment="1">
      <alignment horizontal="center" vertical="center"/>
    </xf>
    <xf numFmtId="3" fontId="5" fillId="3" borderId="4" xfId="0" applyNumberFormat="1" applyFont="1" applyFill="1" applyBorder="1" applyAlignment="1">
      <alignment horizontal="center" vertical="center"/>
    </xf>
    <xf numFmtId="3" fontId="5" fillId="3" borderId="23" xfId="0" applyNumberFormat="1" applyFont="1" applyFill="1" applyBorder="1" applyAlignment="1">
      <alignment horizontal="center" vertical="center"/>
    </xf>
    <xf numFmtId="3" fontId="5" fillId="3" borderId="5" xfId="0" applyNumberFormat="1" applyFont="1" applyFill="1" applyBorder="1" applyAlignment="1">
      <alignment horizontal="center" vertical="center"/>
    </xf>
    <xf numFmtId="3" fontId="5" fillId="3" borderId="27" xfId="0" applyNumberFormat="1" applyFont="1" applyFill="1" applyBorder="1" applyAlignment="1">
      <alignment horizontal="center" vertical="center"/>
    </xf>
    <xf numFmtId="3" fontId="5" fillId="3" borderId="24" xfId="0" applyNumberFormat="1" applyFont="1" applyFill="1" applyBorder="1" applyAlignment="1">
      <alignment horizontal="center" vertical="center"/>
    </xf>
    <xf numFmtId="3" fontId="37" fillId="3" borderId="3" xfId="0" applyNumberFormat="1" applyFont="1" applyFill="1" applyBorder="1" applyAlignment="1">
      <alignment horizontal="center" vertical="center"/>
    </xf>
    <xf numFmtId="0" fontId="4" fillId="2" borderId="0" xfId="4" applyFont="1" applyFill="1" applyAlignment="1">
      <alignment horizontal="centerContinuous" vertical="center"/>
    </xf>
    <xf numFmtId="0" fontId="7" fillId="2" borderId="15" xfId="0" applyFont="1" applyFill="1" applyBorder="1" applyAlignment="1">
      <alignment horizontal="centerContinuous" vertical="center"/>
    </xf>
    <xf numFmtId="0" fontId="5" fillId="2" borderId="16" xfId="0" applyFont="1" applyFill="1" applyBorder="1" applyAlignment="1">
      <alignment horizontal="centerContinuous" vertical="center"/>
    </xf>
    <xf numFmtId="0" fontId="7" fillId="2" borderId="16" xfId="0" applyFont="1" applyFill="1" applyBorder="1" applyAlignment="1">
      <alignment horizontal="centerContinuous" vertical="center"/>
    </xf>
    <xf numFmtId="0" fontId="5" fillId="2" borderId="17" xfId="0" applyFont="1" applyFill="1" applyBorder="1" applyAlignment="1">
      <alignment horizontal="centerContinuous" vertical="center"/>
    </xf>
    <xf numFmtId="0" fontId="7" fillId="2" borderId="19" xfId="0" applyFont="1" applyFill="1" applyBorder="1" applyAlignment="1">
      <alignment horizontal="centerContinuous" vertical="center" wrapText="1"/>
    </xf>
    <xf numFmtId="0" fontId="7" fillId="2" borderId="22"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5" fillId="6" borderId="20" xfId="0" applyFont="1" applyFill="1" applyBorder="1" applyAlignment="1">
      <alignment vertical="center"/>
    </xf>
    <xf numFmtId="0" fontId="5" fillId="6" borderId="6" xfId="0" applyFont="1" applyFill="1" applyBorder="1" applyAlignment="1">
      <alignment horizontal="centerContinuous" vertical="center" wrapText="1"/>
    </xf>
    <xf numFmtId="0" fontId="7" fillId="6" borderId="14" xfId="0" applyFont="1" applyFill="1" applyBorder="1" applyAlignment="1">
      <alignment horizontal="centerContinuous" vertical="center" wrapText="1"/>
    </xf>
    <xf numFmtId="0" fontId="7" fillId="6" borderId="14" xfId="0" quotePrefix="1" applyFont="1" applyFill="1" applyBorder="1" applyAlignment="1">
      <alignment horizontal="center" vertical="center"/>
    </xf>
    <xf numFmtId="0" fontId="7" fillId="6" borderId="1" xfId="0" applyFont="1" applyFill="1" applyBorder="1" applyAlignment="1">
      <alignment horizontal="centerContinuous" vertical="center" wrapText="1"/>
    </xf>
    <xf numFmtId="0" fontId="7" fillId="6" borderId="9" xfId="0" applyFont="1" applyFill="1" applyBorder="1" applyAlignment="1">
      <alignment horizontal="centerContinuous" vertical="center" wrapText="1"/>
    </xf>
    <xf numFmtId="0" fontId="7" fillId="6" borderId="6" xfId="0" applyFont="1" applyFill="1" applyBorder="1" applyAlignment="1">
      <alignment horizontal="centerContinuous" vertical="center" wrapText="1"/>
    </xf>
    <xf numFmtId="0" fontId="7" fillId="6" borderId="21" xfId="0" applyFont="1" applyFill="1" applyBorder="1" applyAlignment="1">
      <alignment vertical="center"/>
    </xf>
    <xf numFmtId="0" fontId="15" fillId="3" borderId="19" xfId="0" applyFont="1" applyFill="1" applyBorder="1" applyAlignment="1">
      <alignment horizontal="centerContinuous" vertical="center" wrapText="1"/>
    </xf>
    <xf numFmtId="0" fontId="15" fillId="3" borderId="2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4" xfId="0" applyFont="1" applyFill="1" applyBorder="1" applyAlignment="1">
      <alignment horizontal="center" vertical="center"/>
    </xf>
    <xf numFmtId="0" fontId="15" fillId="3" borderId="1" xfId="0" applyFont="1" applyFill="1" applyBorder="1" applyAlignment="1">
      <alignment horizontal="centerContinuous" vertical="center" wrapText="1"/>
    </xf>
    <xf numFmtId="0" fontId="15" fillId="3" borderId="9" xfId="0" applyFont="1" applyFill="1" applyBorder="1" applyAlignment="1">
      <alignment horizontal="centerContinuous" vertical="center" wrapText="1"/>
    </xf>
    <xf numFmtId="0" fontId="15" fillId="3" borderId="6" xfId="0" applyFont="1" applyFill="1" applyBorder="1" applyAlignment="1">
      <alignment horizontal="centerContinuous" vertical="center" wrapText="1"/>
    </xf>
    <xf numFmtId="0" fontId="7" fillId="3" borderId="3" xfId="0" applyFont="1" applyFill="1" applyBorder="1" applyAlignment="1">
      <alignment horizontal="center" vertical="center"/>
    </xf>
    <xf numFmtId="0" fontId="11" fillId="3" borderId="3" xfId="0" applyFont="1" applyFill="1" applyBorder="1" applyAlignment="1">
      <alignment horizontal="center" vertical="center"/>
    </xf>
    <xf numFmtId="0" fontId="5" fillId="3" borderId="2" xfId="0" applyFont="1" applyFill="1" applyBorder="1" applyAlignment="1">
      <alignment horizontal="center" vertical="center"/>
    </xf>
    <xf numFmtId="3" fontId="11" fillId="5" borderId="3" xfId="0" applyNumberFormat="1" applyFont="1" applyFill="1" applyBorder="1" applyAlignment="1">
      <alignment horizontal="center" vertical="center"/>
    </xf>
    <xf numFmtId="3" fontId="5" fillId="3" borderId="2" xfId="0" applyNumberFormat="1" applyFont="1" applyFill="1" applyBorder="1" applyAlignment="1">
      <alignment horizontal="center" vertical="center"/>
    </xf>
    <xf numFmtId="167" fontId="11" fillId="3" borderId="23" xfId="0" applyNumberFormat="1" applyFont="1" applyFill="1" applyBorder="1" applyAlignment="1">
      <alignment horizontal="center" vertical="center"/>
    </xf>
    <xf numFmtId="3" fontId="11" fillId="3" borderId="3" xfId="0" applyNumberFormat="1" applyFont="1" applyFill="1" applyBorder="1" applyAlignment="1">
      <alignment horizontal="center" vertical="center"/>
    </xf>
    <xf numFmtId="3" fontId="37" fillId="3" borderId="23" xfId="0" applyNumberFormat="1" applyFont="1" applyFill="1" applyBorder="1" applyAlignment="1">
      <alignment horizontal="center" vertical="center"/>
    </xf>
    <xf numFmtId="3" fontId="5" fillId="3" borderId="26" xfId="0" applyNumberFormat="1" applyFont="1" applyFill="1" applyBorder="1" applyAlignment="1">
      <alignment horizontal="center" vertical="center"/>
    </xf>
    <xf numFmtId="3" fontId="37" fillId="3" borderId="26" xfId="0" applyNumberFormat="1" applyFont="1" applyFill="1" applyBorder="1" applyAlignment="1">
      <alignment horizontal="center" vertical="center"/>
    </xf>
    <xf numFmtId="3" fontId="5" fillId="3" borderId="10" xfId="0" applyNumberFormat="1" applyFont="1" applyFill="1" applyBorder="1" applyAlignment="1">
      <alignment horizontal="center" vertical="center"/>
    </xf>
    <xf numFmtId="3" fontId="5" fillId="3" borderId="9" xfId="0" applyNumberFormat="1" applyFont="1" applyFill="1" applyBorder="1" applyAlignment="1">
      <alignment horizontal="center" vertical="center"/>
    </xf>
    <xf numFmtId="0" fontId="9" fillId="6" borderId="0" xfId="0" applyFont="1" applyFill="1" applyAlignment="1">
      <alignment horizontal="center" vertical="center"/>
    </xf>
    <xf numFmtId="0" fontId="11" fillId="6" borderId="15" xfId="0" applyFont="1" applyFill="1" applyBorder="1" applyAlignment="1">
      <alignment horizontal="center" vertical="center"/>
    </xf>
    <xf numFmtId="0" fontId="5" fillId="6" borderId="0" xfId="0" applyFont="1" applyFill="1" applyAlignment="1">
      <alignment horizontal="center" vertical="center"/>
    </xf>
    <xf numFmtId="0" fontId="10" fillId="3" borderId="22" xfId="0" applyFont="1" applyFill="1" applyBorder="1" applyAlignment="1">
      <alignment vertical="center"/>
    </xf>
    <xf numFmtId="0" fontId="10" fillId="3" borderId="3" xfId="0" applyFont="1" applyFill="1" applyBorder="1" applyAlignment="1">
      <alignment vertical="center"/>
    </xf>
    <xf numFmtId="0" fontId="11" fillId="3" borderId="9" xfId="0" applyFont="1" applyFill="1" applyBorder="1" applyAlignment="1">
      <alignment vertical="center"/>
    </xf>
    <xf numFmtId="0" fontId="10" fillId="3" borderId="9" xfId="0" applyFont="1" applyFill="1" applyBorder="1" applyAlignment="1">
      <alignment vertical="center"/>
    </xf>
    <xf numFmtId="0" fontId="38" fillId="6" borderId="2" xfId="4" quotePrefix="1" applyFont="1" applyFill="1" applyBorder="1" applyAlignment="1">
      <alignment vertical="center"/>
    </xf>
    <xf numFmtId="0" fontId="7" fillId="6" borderId="20" xfId="4" applyFont="1" applyFill="1" applyBorder="1" applyAlignment="1">
      <alignment vertical="center"/>
    </xf>
    <xf numFmtId="0" fontId="39" fillId="6" borderId="0" xfId="4" applyFont="1" applyFill="1" applyAlignment="1">
      <alignment vertical="center"/>
    </xf>
    <xf numFmtId="0" fontId="39" fillId="2" borderId="0" xfId="4" applyFont="1" applyFill="1" applyAlignment="1">
      <alignment vertical="center"/>
    </xf>
    <xf numFmtId="0" fontId="7" fillId="6" borderId="28" xfId="4" applyFont="1" applyFill="1" applyBorder="1" applyAlignment="1">
      <alignment vertical="center"/>
    </xf>
    <xf numFmtId="0" fontId="23" fillId="2" borderId="0" xfId="0" applyFont="1" applyFill="1" applyAlignment="1">
      <alignment vertical="center" wrapText="1"/>
    </xf>
    <xf numFmtId="0" fontId="24" fillId="4" borderId="18" xfId="0" applyFont="1" applyFill="1" applyBorder="1" applyAlignment="1">
      <alignment horizontal="left" vertical="center"/>
    </xf>
    <xf numFmtId="1" fontId="24" fillId="4" borderId="20" xfId="0" applyNumberFormat="1" applyFont="1" applyFill="1" applyBorder="1" applyAlignment="1">
      <alignment vertical="center"/>
    </xf>
    <xf numFmtId="0" fontId="24" fillId="4" borderId="6" xfId="0" applyFont="1" applyFill="1" applyBorder="1" applyAlignment="1">
      <alignment horizontal="left" vertical="center"/>
    </xf>
    <xf numFmtId="1" fontId="24" fillId="4" borderId="7" xfId="0" quotePrefix="1" applyNumberFormat="1" applyFont="1" applyFill="1" applyBorder="1" applyAlignment="1">
      <alignment vertical="center"/>
    </xf>
    <xf numFmtId="1" fontId="24" fillId="4" borderId="19" xfId="0" applyNumberFormat="1" applyFont="1" applyFill="1" applyBorder="1" applyAlignment="1">
      <alignment vertical="center"/>
    </xf>
    <xf numFmtId="1" fontId="24" fillId="4" borderId="1" xfId="0" quotePrefix="1" applyNumberFormat="1" applyFont="1" applyFill="1" applyBorder="1" applyAlignment="1">
      <alignment vertical="center"/>
    </xf>
    <xf numFmtId="1" fontId="24" fillId="4" borderId="20" xfId="0" quotePrefix="1" applyNumberFormat="1" applyFont="1" applyFill="1" applyBorder="1" applyAlignment="1">
      <alignment vertical="center"/>
    </xf>
    <xf numFmtId="0" fontId="21" fillId="7" borderId="14" xfId="0" applyFont="1" applyFill="1" applyBorder="1" applyAlignment="1" applyProtection="1">
      <alignment horizontal="left" vertical="center"/>
      <protection locked="0"/>
    </xf>
    <xf numFmtId="165" fontId="21" fillId="7" borderId="14" xfId="0" applyNumberFormat="1" applyFont="1" applyFill="1" applyBorder="1" applyAlignment="1" applyProtection="1">
      <alignment horizontal="left" vertical="center"/>
      <protection locked="0"/>
    </xf>
    <xf numFmtId="0" fontId="20" fillId="0" borderId="13" xfId="0" applyFont="1" applyBorder="1" applyAlignment="1">
      <alignment vertical="center"/>
    </xf>
    <xf numFmtId="0" fontId="21" fillId="0" borderId="0" xfId="0" applyFont="1" applyAlignment="1">
      <alignment horizontal="left" vertical="center"/>
    </xf>
    <xf numFmtId="0" fontId="20" fillId="0" borderId="0" xfId="0" quotePrefix="1" applyFont="1" applyAlignment="1">
      <alignment horizontal="left" vertical="center"/>
    </xf>
    <xf numFmtId="0" fontId="20" fillId="9" borderId="14" xfId="0" applyFont="1" applyFill="1" applyBorder="1" applyAlignment="1">
      <alignment horizontal="left" vertical="center"/>
    </xf>
    <xf numFmtId="0" fontId="20" fillId="0" borderId="0" xfId="0" quotePrefix="1" applyFont="1" applyAlignment="1">
      <alignment horizontal="center" vertical="center"/>
    </xf>
    <xf numFmtId="0" fontId="21" fillId="0" borderId="0" xfId="0" applyFont="1" applyAlignment="1">
      <alignment vertical="center"/>
    </xf>
    <xf numFmtId="0" fontId="21" fillId="7" borderId="9" xfId="0" applyFont="1" applyFill="1" applyBorder="1" applyAlignment="1" applyProtection="1">
      <alignment horizontal="left" vertical="center"/>
      <protection locked="0"/>
    </xf>
    <xf numFmtId="168" fontId="21" fillId="7" borderId="14" xfId="0" applyNumberFormat="1" applyFont="1" applyFill="1" applyBorder="1" applyAlignment="1" applyProtection="1">
      <alignment horizontal="left" vertical="center"/>
      <protection locked="0"/>
    </xf>
    <xf numFmtId="0" fontId="14" fillId="7" borderId="14" xfId="3" applyFill="1" applyBorder="1" applyAlignment="1" applyProtection="1">
      <alignment horizontal="left" vertical="center"/>
      <protection locked="0"/>
    </xf>
    <xf numFmtId="0" fontId="0" fillId="2" borderId="0" xfId="0" applyFill="1" applyAlignment="1">
      <alignment horizontal="center"/>
    </xf>
    <xf numFmtId="0" fontId="0" fillId="2" borderId="0" xfId="0" applyFill="1"/>
    <xf numFmtId="0" fontId="43" fillId="13" borderId="17" xfId="0" applyFont="1" applyFill="1" applyBorder="1" applyAlignment="1">
      <alignment vertical="center"/>
    </xf>
    <xf numFmtId="0" fontId="38" fillId="2" borderId="0" xfId="0" applyFont="1" applyFill="1" applyAlignment="1">
      <alignment horizontal="left" vertical="center" wrapText="1"/>
    </xf>
    <xf numFmtId="0" fontId="2" fillId="2" borderId="30" xfId="0" applyFont="1" applyFill="1" applyBorder="1" applyAlignment="1">
      <alignment horizontal="center" vertical="center"/>
    </xf>
    <xf numFmtId="0" fontId="0" fillId="2" borderId="30" xfId="0" applyFill="1" applyBorder="1" applyAlignment="1">
      <alignment vertical="center"/>
    </xf>
    <xf numFmtId="0" fontId="38" fillId="2" borderId="0" xfId="0" applyFont="1" applyFill="1" applyAlignment="1">
      <alignment horizontal="center"/>
    </xf>
    <xf numFmtId="0" fontId="39" fillId="2" borderId="14" xfId="0" applyFont="1" applyFill="1" applyBorder="1" applyAlignment="1">
      <alignment horizontal="center" vertical="center"/>
    </xf>
    <xf numFmtId="0" fontId="1" fillId="2" borderId="0" xfId="0" quotePrefix="1" applyFont="1" applyFill="1" applyAlignment="1">
      <alignment vertical="center" wrapText="1"/>
    </xf>
    <xf numFmtId="0" fontId="1"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39" fillId="2" borderId="14" xfId="0" quotePrefix="1" applyFont="1" applyFill="1" applyBorder="1" applyAlignment="1">
      <alignment horizontal="center" vertical="center"/>
    </xf>
    <xf numFmtId="0" fontId="44" fillId="2" borderId="0" xfId="0" applyFont="1" applyFill="1" applyAlignment="1">
      <alignment horizontal="right"/>
    </xf>
    <xf numFmtId="0" fontId="39" fillId="2" borderId="0" xfId="0" quotePrefix="1" applyFont="1" applyFill="1" applyAlignment="1">
      <alignment horizontal="left" vertical="center" wrapText="1"/>
    </xf>
    <xf numFmtId="0" fontId="39" fillId="2" borderId="0" xfId="0" quotePrefix="1" applyFont="1" applyFill="1" applyAlignment="1">
      <alignment horizontal="center" vertical="center" wrapText="1"/>
    </xf>
    <xf numFmtId="0" fontId="1" fillId="2" borderId="0" xfId="0" applyFont="1" applyFill="1" applyAlignment="1">
      <alignment horizontal="left" vertical="center" wrapText="1"/>
    </xf>
    <xf numFmtId="0" fontId="45" fillId="2" borderId="0" xfId="0" applyFont="1" applyFill="1" applyAlignment="1">
      <alignment vertical="center"/>
    </xf>
    <xf numFmtId="0" fontId="39" fillId="2" borderId="0" xfId="0" quotePrefix="1" applyFont="1" applyFill="1" applyAlignment="1">
      <alignment horizontal="left" vertical="top" wrapText="1"/>
    </xf>
    <xf numFmtId="0" fontId="1" fillId="2" borderId="0" xfId="0" applyFont="1" applyFill="1" applyAlignment="1">
      <alignment horizontal="left" vertical="top" wrapText="1"/>
    </xf>
    <xf numFmtId="0" fontId="39" fillId="2" borderId="0" xfId="0" quotePrefix="1" applyFont="1" applyFill="1" applyAlignment="1">
      <alignment vertical="center"/>
    </xf>
    <xf numFmtId="0" fontId="44" fillId="2" borderId="0" xfId="0" applyFont="1" applyFill="1" applyAlignment="1">
      <alignment horizontal="right" vertical="top"/>
    </xf>
    <xf numFmtId="3" fontId="7" fillId="6" borderId="0" xfId="0" applyNumberFormat="1" applyFont="1" applyFill="1" applyAlignment="1">
      <alignment vertical="center"/>
    </xf>
    <xf numFmtId="169" fontId="5" fillId="6" borderId="3" xfId="0" applyNumberFormat="1" applyFont="1" applyFill="1" applyBorder="1" applyAlignment="1" applyProtection="1">
      <alignment horizontal="center" vertical="center"/>
      <protection locked="0"/>
    </xf>
    <xf numFmtId="169" fontId="5" fillId="6" borderId="21" xfId="0" applyNumberFormat="1" applyFont="1" applyFill="1" applyBorder="1" applyAlignment="1" applyProtection="1">
      <alignment horizontal="center" vertical="center"/>
      <protection locked="0"/>
    </xf>
    <xf numFmtId="169" fontId="5" fillId="6" borderId="2" xfId="0" applyNumberFormat="1" applyFont="1" applyFill="1" applyBorder="1" applyAlignment="1">
      <alignment horizontal="center" vertical="center"/>
    </xf>
    <xf numFmtId="169" fontId="5" fillId="12" borderId="23" xfId="0" applyNumberFormat="1" applyFont="1" applyFill="1" applyBorder="1" applyAlignment="1" applyProtection="1">
      <alignment horizontal="center" vertical="center"/>
      <protection locked="0"/>
    </xf>
    <xf numFmtId="169" fontId="5" fillId="12" borderId="23" xfId="0" quotePrefix="1" applyNumberFormat="1" applyFont="1" applyFill="1" applyBorder="1" applyAlignment="1" applyProtection="1">
      <alignment horizontal="center" vertical="center"/>
      <protection locked="0"/>
    </xf>
    <xf numFmtId="169" fontId="5" fillId="6" borderId="24" xfId="0" applyNumberFormat="1" applyFont="1" applyFill="1" applyBorder="1" applyAlignment="1">
      <alignment horizontal="center" vertical="center"/>
    </xf>
    <xf numFmtId="169" fontId="7" fillId="6" borderId="23" xfId="0" applyNumberFormat="1" applyFont="1" applyFill="1" applyBorder="1" applyAlignment="1">
      <alignment horizontal="center" vertical="center"/>
    </xf>
    <xf numFmtId="169" fontId="7" fillId="6" borderId="24" xfId="0" applyNumberFormat="1" applyFont="1" applyFill="1" applyBorder="1" applyAlignment="1">
      <alignment horizontal="center" vertical="center"/>
    </xf>
    <xf numFmtId="169" fontId="7" fillId="10" borderId="3" xfId="0" applyNumberFormat="1" applyFont="1" applyFill="1" applyBorder="1" applyAlignment="1">
      <alignment horizontal="center" vertical="center"/>
    </xf>
    <xf numFmtId="169" fontId="7" fillId="12" borderId="24" xfId="0" applyNumberFormat="1" applyFont="1" applyFill="1" applyBorder="1" applyAlignment="1" applyProtection="1">
      <alignment horizontal="center" vertical="center"/>
      <protection locked="0"/>
    </xf>
    <xf numFmtId="169" fontId="5" fillId="6" borderId="2" xfId="0" quotePrefix="1" applyNumberFormat="1" applyFont="1" applyFill="1" applyBorder="1" applyAlignment="1">
      <alignment horizontal="center" vertical="center"/>
    </xf>
    <xf numFmtId="169" fontId="5" fillId="10" borderId="3" xfId="0" applyNumberFormat="1" applyFont="1" applyFill="1" applyBorder="1" applyAlignment="1">
      <alignment horizontal="center" vertical="center"/>
    </xf>
    <xf numFmtId="169" fontId="5" fillId="6" borderId="23" xfId="0" applyNumberFormat="1" applyFont="1" applyFill="1" applyBorder="1" applyAlignment="1" applyProtection="1">
      <alignment horizontal="center" vertical="center"/>
      <protection locked="0"/>
    </xf>
    <xf numFmtId="169" fontId="5" fillId="12" borderId="2" xfId="0" applyNumberFormat="1" applyFont="1" applyFill="1" applyBorder="1" applyAlignment="1" applyProtection="1">
      <alignment horizontal="center" vertical="center"/>
      <protection locked="0"/>
    </xf>
    <xf numFmtId="169" fontId="5" fillId="12" borderId="26" xfId="0" applyNumberFormat="1" applyFont="1" applyFill="1" applyBorder="1" applyAlignment="1" applyProtection="1">
      <alignment horizontal="center" vertical="center"/>
      <protection locked="0"/>
    </xf>
    <xf numFmtId="169" fontId="7" fillId="6" borderId="3" xfId="0" applyNumberFormat="1" applyFont="1" applyFill="1" applyBorder="1" applyAlignment="1" applyProtection="1">
      <alignment horizontal="center" vertical="center"/>
      <protection locked="0"/>
    </xf>
    <xf numFmtId="169" fontId="5" fillId="6" borderId="2" xfId="0" applyNumberFormat="1" applyFont="1" applyFill="1" applyBorder="1" applyAlignment="1" applyProtection="1">
      <alignment horizontal="center" vertical="center"/>
      <protection locked="0"/>
    </xf>
    <xf numFmtId="169" fontId="5" fillId="6" borderId="23" xfId="0" applyNumberFormat="1" applyFont="1" applyFill="1" applyBorder="1" applyAlignment="1">
      <alignment horizontal="center" vertical="center"/>
    </xf>
    <xf numFmtId="169" fontId="5" fillId="12" borderId="24" xfId="0" applyNumberFormat="1" applyFont="1" applyFill="1" applyBorder="1" applyAlignment="1" applyProtection="1">
      <alignment horizontal="center" vertical="center"/>
      <protection locked="0"/>
    </xf>
    <xf numFmtId="169" fontId="5" fillId="6" borderId="3" xfId="0" applyNumberFormat="1" applyFont="1" applyFill="1" applyBorder="1" applyAlignment="1">
      <alignment horizontal="center" vertical="center"/>
    </xf>
    <xf numFmtId="169" fontId="5" fillId="6" borderId="26" xfId="0" applyNumberFormat="1" applyFont="1" applyFill="1" applyBorder="1" applyAlignment="1">
      <alignment horizontal="center" vertical="center"/>
    </xf>
    <xf numFmtId="169" fontId="5" fillId="12" borderId="10" xfId="0" applyNumberFormat="1" applyFont="1" applyFill="1" applyBorder="1" applyAlignment="1" applyProtection="1">
      <alignment horizontal="center" vertical="center"/>
      <protection locked="0"/>
    </xf>
    <xf numFmtId="169" fontId="7" fillId="10" borderId="21" xfId="0" applyNumberFormat="1" applyFont="1" applyFill="1" applyBorder="1" applyAlignment="1">
      <alignment horizontal="center" vertical="center"/>
    </xf>
    <xf numFmtId="169" fontId="7" fillId="10" borderId="2" xfId="0" applyNumberFormat="1" applyFont="1" applyFill="1" applyBorder="1" applyAlignment="1">
      <alignment horizontal="center" vertical="center"/>
    </xf>
    <xf numFmtId="169" fontId="5" fillId="12" borderId="27" xfId="0" applyNumberFormat="1" applyFont="1" applyFill="1" applyBorder="1" applyAlignment="1" applyProtection="1">
      <alignment horizontal="center" vertical="center"/>
      <protection locked="0"/>
    </xf>
    <xf numFmtId="169" fontId="7" fillId="6" borderId="4" xfId="0" applyNumberFormat="1" applyFont="1" applyFill="1" applyBorder="1" applyAlignment="1" applyProtection="1">
      <alignment horizontal="center" vertical="center"/>
      <protection locked="0"/>
    </xf>
    <xf numFmtId="169" fontId="7" fillId="6" borderId="23" xfId="0" applyNumberFormat="1" applyFont="1" applyFill="1" applyBorder="1" applyAlignment="1" applyProtection="1">
      <alignment horizontal="center" vertical="center"/>
      <protection locked="0"/>
    </xf>
    <xf numFmtId="169" fontId="7" fillId="6" borderId="5" xfId="0" applyNumberFormat="1" applyFont="1" applyFill="1" applyBorder="1" applyAlignment="1" applyProtection="1">
      <alignment horizontal="center" vertical="center"/>
      <protection locked="0"/>
    </xf>
    <xf numFmtId="169" fontId="7" fillId="6" borderId="27" xfId="0" applyNumberFormat="1" applyFont="1" applyFill="1" applyBorder="1" applyAlignment="1" applyProtection="1">
      <alignment horizontal="center" vertical="center"/>
      <protection locked="0"/>
    </xf>
    <xf numFmtId="169" fontId="7" fillId="6" borderId="24" xfId="0" applyNumberFormat="1" applyFont="1" applyFill="1" applyBorder="1" applyAlignment="1" applyProtection="1">
      <alignment horizontal="center" vertical="center"/>
      <protection locked="0"/>
    </xf>
    <xf numFmtId="169" fontId="5" fillId="12" borderId="4" xfId="0" applyNumberFormat="1" applyFont="1" applyFill="1" applyBorder="1" applyAlignment="1" applyProtection="1">
      <alignment horizontal="center" vertical="center"/>
      <protection locked="0"/>
    </xf>
    <xf numFmtId="169" fontId="5" fillId="12" borderId="5" xfId="0" applyNumberFormat="1" applyFont="1" applyFill="1" applyBorder="1" applyAlignment="1" applyProtection="1">
      <alignment horizontal="center" vertical="center"/>
      <protection locked="0"/>
    </xf>
    <xf numFmtId="169" fontId="5" fillId="6" borderId="27" xfId="0" applyNumberFormat="1" applyFont="1" applyFill="1" applyBorder="1" applyAlignment="1">
      <alignment horizontal="center" vertical="center"/>
    </xf>
    <xf numFmtId="169" fontId="7" fillId="6" borderId="5" xfId="0" applyNumberFormat="1" applyFont="1" applyFill="1" applyBorder="1" applyAlignment="1">
      <alignment horizontal="center" vertical="center"/>
    </xf>
    <xf numFmtId="169" fontId="7" fillId="6" borderId="27" xfId="0" applyNumberFormat="1" applyFont="1" applyFill="1" applyBorder="1" applyAlignment="1">
      <alignment horizontal="center" vertical="center"/>
    </xf>
    <xf numFmtId="169" fontId="7" fillId="6" borderId="4" xfId="0" applyNumberFormat="1" applyFont="1" applyFill="1" applyBorder="1" applyAlignment="1">
      <alignment horizontal="center" vertical="center"/>
    </xf>
    <xf numFmtId="169" fontId="5" fillId="12" borderId="0" xfId="0" applyNumberFormat="1" applyFont="1" applyFill="1" applyAlignment="1" applyProtection="1">
      <alignment horizontal="center" vertical="center"/>
      <protection locked="0"/>
    </xf>
    <xf numFmtId="169" fontId="7" fillId="6" borderId="8" xfId="0" applyNumberFormat="1" applyFont="1" applyFill="1" applyBorder="1" applyAlignment="1">
      <alignment horizontal="center" vertical="center"/>
    </xf>
    <xf numFmtId="169" fontId="7" fillId="6" borderId="26" xfId="0" applyNumberFormat="1" applyFont="1" applyFill="1" applyBorder="1" applyAlignment="1">
      <alignment horizontal="center" vertical="center"/>
    </xf>
    <xf numFmtId="169" fontId="7" fillId="6" borderId="29" xfId="0" applyNumberFormat="1" applyFont="1" applyFill="1" applyBorder="1" applyAlignment="1">
      <alignment horizontal="center" vertical="center"/>
    </xf>
    <xf numFmtId="169" fontId="7" fillId="6" borderId="11" xfId="0" applyNumberFormat="1" applyFont="1" applyFill="1" applyBorder="1" applyAlignment="1">
      <alignment horizontal="center" vertical="center"/>
    </xf>
    <xf numFmtId="169" fontId="7" fillId="6" borderId="10" xfId="0" applyNumberFormat="1" applyFont="1" applyFill="1" applyBorder="1" applyAlignment="1">
      <alignment horizontal="center" vertical="center"/>
    </xf>
    <xf numFmtId="169" fontId="7" fillId="6" borderId="3" xfId="5" applyNumberFormat="1" applyFont="1" applyFill="1" applyBorder="1" applyAlignment="1" applyProtection="1">
      <alignment horizontal="center" vertical="center"/>
    </xf>
    <xf numFmtId="169" fontId="7" fillId="6" borderId="18" xfId="5" applyNumberFormat="1" applyFont="1" applyFill="1" applyBorder="1" applyAlignment="1" applyProtection="1">
      <alignment horizontal="center" vertical="center"/>
    </xf>
    <xf numFmtId="169" fontId="5" fillId="6" borderId="3" xfId="5" applyNumberFormat="1" applyFont="1" applyFill="1" applyBorder="1" applyAlignment="1" applyProtection="1">
      <alignment horizontal="center" vertical="center"/>
    </xf>
    <xf numFmtId="169" fontId="5" fillId="6" borderId="2" xfId="5" applyNumberFormat="1" applyFont="1" applyFill="1" applyBorder="1" applyAlignment="1" applyProtection="1">
      <alignment horizontal="center" vertical="center"/>
    </xf>
    <xf numFmtId="169" fontId="7" fillId="6" borderId="2" xfId="5" applyNumberFormat="1" applyFont="1" applyFill="1" applyBorder="1" applyAlignment="1" applyProtection="1">
      <alignment horizontal="center" vertical="center"/>
    </xf>
    <xf numFmtId="169" fontId="5" fillId="12" borderId="3" xfId="5" applyNumberFormat="1" applyFont="1" applyFill="1" applyBorder="1" applyAlignment="1" applyProtection="1">
      <alignment horizontal="center" vertical="center"/>
      <protection locked="0"/>
    </xf>
    <xf numFmtId="169" fontId="5" fillId="12" borderId="2" xfId="5" applyNumberFormat="1" applyFont="1" applyFill="1" applyBorder="1" applyAlignment="1" applyProtection="1">
      <alignment horizontal="center" vertical="center"/>
      <protection locked="0"/>
    </xf>
    <xf numFmtId="169" fontId="5" fillId="12" borderId="6" xfId="5" applyNumberFormat="1" applyFont="1" applyFill="1" applyBorder="1" applyAlignment="1" applyProtection="1">
      <alignment horizontal="center" vertical="center"/>
      <protection locked="0"/>
    </xf>
    <xf numFmtId="0" fontId="20" fillId="9" borderId="14" xfId="0" applyFont="1" applyFill="1" applyBorder="1" applyAlignment="1">
      <alignment horizontal="left" vertical="center"/>
    </xf>
    <xf numFmtId="0" fontId="20" fillId="9" borderId="15" xfId="0" applyFont="1" applyFill="1" applyBorder="1" applyAlignment="1">
      <alignment horizontal="left" vertical="center"/>
    </xf>
    <xf numFmtId="0" fontId="20" fillId="9" borderId="17" xfId="0" applyFont="1" applyFill="1" applyBorder="1" applyAlignment="1">
      <alignment horizontal="left" vertical="center"/>
    </xf>
    <xf numFmtId="0" fontId="20" fillId="6" borderId="0" xfId="0" applyFont="1" applyFill="1" applyAlignment="1">
      <alignment horizontal="center" vertical="center"/>
    </xf>
    <xf numFmtId="0" fontId="33" fillId="6" borderId="14" xfId="0" applyFont="1" applyFill="1" applyBorder="1" applyAlignment="1">
      <alignment horizontal="left" vertical="center"/>
    </xf>
    <xf numFmtId="0" fontId="33" fillId="6" borderId="15" xfId="0" applyFont="1" applyFill="1" applyBorder="1" applyAlignment="1">
      <alignment horizontal="left" vertical="center"/>
    </xf>
    <xf numFmtId="0" fontId="33" fillId="6" borderId="16" xfId="0" applyFont="1" applyFill="1" applyBorder="1" applyAlignment="1">
      <alignment horizontal="left" vertical="center"/>
    </xf>
    <xf numFmtId="0" fontId="33" fillId="6" borderId="17" xfId="0" applyFont="1" applyFill="1" applyBorder="1" applyAlignment="1">
      <alignment horizontal="left" vertical="center"/>
    </xf>
    <xf numFmtId="0" fontId="42" fillId="0" borderId="0" xfId="0" applyFont="1" applyAlignment="1">
      <alignment horizontal="center" vertical="center" wrapText="1"/>
    </xf>
    <xf numFmtId="0" fontId="42" fillId="0" borderId="0" xfId="0" applyFont="1" applyAlignment="1">
      <alignment horizontal="center" vertical="center"/>
    </xf>
    <xf numFmtId="0" fontId="20" fillId="0" borderId="0" xfId="0" applyFont="1" applyAlignment="1">
      <alignment horizontal="center" vertical="center"/>
    </xf>
    <xf numFmtId="0" fontId="40" fillId="7" borderId="0" xfId="0" applyFont="1" applyFill="1" applyAlignment="1">
      <alignment horizontal="center" vertical="center"/>
    </xf>
    <xf numFmtId="166" fontId="41" fillId="8" borderId="0" xfId="0" applyNumberFormat="1" applyFont="1" applyFill="1" applyAlignment="1">
      <alignment horizontal="center" vertical="center"/>
    </xf>
    <xf numFmtId="0" fontId="38" fillId="0" borderId="0" xfId="0" applyFont="1" applyAlignment="1">
      <alignment horizontal="center" vertical="center"/>
    </xf>
    <xf numFmtId="0" fontId="1" fillId="2" borderId="15" xfId="0" quotePrefix="1" applyFont="1" applyFill="1" applyBorder="1" applyAlignment="1">
      <alignment horizontal="justify" vertical="center" wrapText="1"/>
    </xf>
    <xf numFmtId="0" fontId="1" fillId="2" borderId="16" xfId="0" quotePrefix="1" applyFont="1" applyFill="1" applyBorder="1" applyAlignment="1">
      <alignment horizontal="justify" vertical="center" wrapText="1"/>
    </xf>
    <xf numFmtId="0" fontId="1" fillId="2" borderId="17" xfId="0" quotePrefix="1" applyFont="1" applyFill="1" applyBorder="1" applyAlignment="1">
      <alignment horizontal="justify" vertical="center" wrapText="1"/>
    </xf>
    <xf numFmtId="0" fontId="43" fillId="13" borderId="15" xfId="0" applyFont="1" applyFill="1" applyBorder="1" applyAlignment="1">
      <alignment horizontal="center" vertical="center"/>
    </xf>
    <xf numFmtId="0" fontId="43" fillId="13" borderId="16" xfId="0" applyFont="1" applyFill="1" applyBorder="1" applyAlignment="1">
      <alignment horizontal="center" vertical="center"/>
    </xf>
    <xf numFmtId="0" fontId="43" fillId="13" borderId="17" xfId="0" applyFont="1" applyFill="1" applyBorder="1" applyAlignment="1">
      <alignment horizontal="center" vertical="center"/>
    </xf>
    <xf numFmtId="0" fontId="20" fillId="14" borderId="15" xfId="0" applyFont="1" applyFill="1" applyBorder="1" applyAlignment="1">
      <alignment horizontal="justify" vertical="center" wrapText="1"/>
    </xf>
    <xf numFmtId="0" fontId="20" fillId="14" borderId="16" xfId="0" quotePrefix="1" applyFont="1" applyFill="1" applyBorder="1" applyAlignment="1">
      <alignment horizontal="justify" vertical="center" wrapText="1"/>
    </xf>
    <xf numFmtId="0" fontId="20" fillId="14" borderId="17" xfId="0" quotePrefix="1" applyFont="1" applyFill="1" applyBorder="1" applyAlignment="1">
      <alignment horizontal="justify" vertical="center" wrapText="1"/>
    </xf>
    <xf numFmtId="0" fontId="2" fillId="2" borderId="30" xfId="0" applyFont="1" applyFill="1" applyBorder="1" applyAlignment="1">
      <alignment horizontal="center" vertical="center"/>
    </xf>
    <xf numFmtId="0" fontId="39" fillId="2" borderId="15" xfId="0" quotePrefix="1" applyFont="1" applyFill="1" applyBorder="1" applyAlignment="1">
      <alignment horizontal="justify" vertical="center" wrapText="1"/>
    </xf>
    <xf numFmtId="0" fontId="39" fillId="2" borderId="16" xfId="0" quotePrefix="1" applyFont="1" applyFill="1" applyBorder="1" applyAlignment="1">
      <alignment horizontal="justify" vertical="center" wrapText="1"/>
    </xf>
    <xf numFmtId="0" fontId="39" fillId="2" borderId="17" xfId="0" quotePrefix="1" applyFont="1" applyFill="1" applyBorder="1" applyAlignment="1">
      <alignment horizontal="justify" vertical="center" wrapText="1"/>
    </xf>
    <xf numFmtId="0" fontId="39" fillId="2" borderId="15" xfId="0" applyFont="1" applyFill="1" applyBorder="1" applyAlignment="1">
      <alignment horizontal="justify" vertical="center" wrapText="1"/>
    </xf>
    <xf numFmtId="0" fontId="23" fillId="2" borderId="2" xfId="0" applyFont="1" applyFill="1" applyBorder="1" applyAlignment="1">
      <alignment horizontal="center" vertical="center" wrapText="1"/>
    </xf>
    <xf numFmtId="0" fontId="23" fillId="2" borderId="0" xfId="0" applyFont="1" applyFill="1" applyAlignment="1">
      <alignment horizontal="center" vertical="center" wrapText="1"/>
    </xf>
    <xf numFmtId="0" fontId="2" fillId="6" borderId="0" xfId="4" applyFont="1" applyFill="1" applyAlignment="1">
      <alignment horizontal="center" vertical="center"/>
    </xf>
    <xf numFmtId="0" fontId="5" fillId="6" borderId="16" xfId="0" quotePrefix="1" applyFont="1" applyFill="1" applyBorder="1" applyAlignment="1">
      <alignment horizontal="justify" vertical="center" wrapText="1"/>
    </xf>
    <xf numFmtId="0" fontId="11" fillId="3" borderId="22" xfId="0" applyFont="1" applyFill="1" applyBorder="1" applyAlignment="1">
      <alignment horizontal="center" vertical="center"/>
    </xf>
    <xf numFmtId="0" fontId="11" fillId="3" borderId="9" xfId="0" applyFont="1" applyFill="1" applyBorder="1" applyAlignment="1">
      <alignment horizontal="center" vertical="center"/>
    </xf>
    <xf numFmtId="0" fontId="15" fillId="6" borderId="20"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2" fillId="2" borderId="0" xfId="4" applyFont="1" applyFill="1" applyAlignment="1">
      <alignment horizontal="center" vertical="center"/>
    </xf>
    <xf numFmtId="0" fontId="6" fillId="6" borderId="15" xfId="0" quotePrefix="1" applyFont="1" applyFill="1" applyBorder="1" applyAlignment="1">
      <alignment horizontal="justify" vertical="center" wrapText="1"/>
    </xf>
    <xf numFmtId="0" fontId="5" fillId="6" borderId="16" xfId="0" applyFont="1" applyFill="1" applyBorder="1" applyAlignment="1">
      <alignment horizontal="justify" vertical="center"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9" fillId="3" borderId="22" xfId="4" applyFont="1" applyFill="1" applyBorder="1" applyAlignment="1">
      <alignment horizontal="center" vertical="center" wrapText="1"/>
    </xf>
    <xf numFmtId="0" fontId="19" fillId="3" borderId="3" xfId="4" applyFont="1" applyFill="1" applyBorder="1" applyAlignment="1">
      <alignment horizontal="center" vertical="center" wrapText="1"/>
    </xf>
    <xf numFmtId="0" fontId="19" fillId="3" borderId="9" xfId="4" applyFont="1" applyFill="1" applyBorder="1" applyAlignment="1">
      <alignment horizontal="center" vertical="center" wrapText="1"/>
    </xf>
    <xf numFmtId="0" fontId="11" fillId="3" borderId="3" xfId="4" applyFont="1" applyFill="1" applyBorder="1" applyAlignment="1">
      <alignment horizontal="center" vertical="center" wrapText="1"/>
    </xf>
    <xf numFmtId="0" fontId="11" fillId="3" borderId="9" xfId="4" applyFont="1" applyFill="1" applyBorder="1" applyAlignment="1">
      <alignment horizontal="center" vertical="center" wrapText="1"/>
    </xf>
    <xf numFmtId="0" fontId="11" fillId="3" borderId="22" xfId="4" applyFont="1" applyFill="1" applyBorder="1" applyAlignment="1">
      <alignment horizontal="center" vertical="center" wrapText="1"/>
    </xf>
    <xf numFmtId="0" fontId="7" fillId="6" borderId="22" xfId="4" applyFont="1" applyFill="1" applyBorder="1" applyAlignment="1">
      <alignment horizontal="center" vertical="center" wrapText="1"/>
    </xf>
    <xf numFmtId="0" fontId="7" fillId="6" borderId="9" xfId="4" applyFont="1" applyFill="1" applyBorder="1" applyAlignment="1">
      <alignment horizontal="center" vertical="center" wrapText="1"/>
    </xf>
    <xf numFmtId="0" fontId="6" fillId="6" borderId="16" xfId="4" quotePrefix="1" applyFont="1" applyFill="1" applyBorder="1" applyAlignment="1">
      <alignment horizontal="justify" vertical="center" wrapText="1"/>
    </xf>
    <xf numFmtId="0" fontId="11" fillId="3" borderId="18" xfId="4" applyFont="1" applyFill="1" applyBorder="1" applyAlignment="1">
      <alignment horizontal="center" vertical="center"/>
    </xf>
    <xf numFmtId="0" fontId="11" fillId="3" borderId="19" xfId="4" applyFont="1" applyFill="1" applyBorder="1" applyAlignment="1">
      <alignment horizontal="center" vertical="center"/>
    </xf>
    <xf numFmtId="0" fontId="11" fillId="3" borderId="2" xfId="4" applyFont="1" applyFill="1" applyBorder="1" applyAlignment="1">
      <alignment horizontal="center" vertical="center"/>
    </xf>
    <xf numFmtId="0" fontId="11" fillId="3" borderId="0" xfId="4" applyFont="1" applyFill="1" applyAlignment="1">
      <alignment horizontal="center" vertical="center"/>
    </xf>
    <xf numFmtId="0" fontId="11" fillId="3" borderId="6" xfId="4" applyFont="1" applyFill="1" applyBorder="1" applyAlignment="1">
      <alignment horizontal="center" vertical="center"/>
    </xf>
    <xf numFmtId="0" fontId="11" fillId="3" borderId="1" xfId="4" applyFont="1" applyFill="1" applyBorder="1" applyAlignment="1">
      <alignment horizontal="center" vertical="center"/>
    </xf>
    <xf numFmtId="0" fontId="15" fillId="3" borderId="15" xfId="4" applyFont="1" applyFill="1" applyBorder="1" applyAlignment="1">
      <alignment horizontal="center" vertical="center"/>
    </xf>
    <xf numFmtId="0" fontId="15" fillId="3" borderId="17" xfId="4" applyFont="1" applyFill="1" applyBorder="1" applyAlignment="1">
      <alignment horizontal="center" vertical="center"/>
    </xf>
    <xf numFmtId="0" fontId="11" fillId="3" borderId="17" xfId="4" applyFont="1" applyFill="1" applyBorder="1" applyAlignment="1">
      <alignment horizontal="center" vertical="center"/>
    </xf>
    <xf numFmtId="0" fontId="15" fillId="3" borderId="18" xfId="4" applyFont="1" applyFill="1" applyBorder="1" applyAlignment="1">
      <alignment horizontal="center" vertical="center" wrapText="1"/>
    </xf>
    <xf numFmtId="0" fontId="15" fillId="3" borderId="2" xfId="4" applyFont="1" applyFill="1" applyBorder="1" applyAlignment="1">
      <alignment horizontal="center" vertical="center" wrapText="1"/>
    </xf>
    <xf numFmtId="0" fontId="15" fillId="3" borderId="6" xfId="4" applyFont="1" applyFill="1" applyBorder="1" applyAlignment="1">
      <alignment horizontal="center" vertical="center" wrapText="1"/>
    </xf>
    <xf numFmtId="0" fontId="15" fillId="3" borderId="22" xfId="4" applyFont="1" applyFill="1" applyBorder="1" applyAlignment="1">
      <alignment horizontal="center" vertical="center" wrapText="1"/>
    </xf>
    <xf numFmtId="0" fontId="15" fillId="3" borderId="3" xfId="4" applyFont="1" applyFill="1" applyBorder="1" applyAlignment="1">
      <alignment horizontal="center" vertical="center" wrapText="1"/>
    </xf>
    <xf numFmtId="0" fontId="15" fillId="3" borderId="9" xfId="4" applyFont="1" applyFill="1" applyBorder="1" applyAlignment="1">
      <alignment horizontal="center" vertical="center" wrapText="1"/>
    </xf>
    <xf numFmtId="0" fontId="7" fillId="6" borderId="18" xfId="4" applyFont="1" applyFill="1" applyBorder="1" applyAlignment="1">
      <alignment horizontal="center" vertical="center"/>
    </xf>
    <xf numFmtId="0" fontId="7" fillId="6" borderId="19" xfId="4" applyFont="1" applyFill="1" applyBorder="1" applyAlignment="1">
      <alignment horizontal="center" vertical="center"/>
    </xf>
    <xf numFmtId="0" fontId="7" fillId="6" borderId="2" xfId="4" applyFont="1" applyFill="1" applyBorder="1" applyAlignment="1">
      <alignment horizontal="center" vertical="center"/>
    </xf>
    <xf numFmtId="0" fontId="7" fillId="6" borderId="0" xfId="4" applyFont="1" applyFill="1" applyAlignment="1">
      <alignment horizontal="center" vertical="center"/>
    </xf>
    <xf numFmtId="0" fontId="7" fillId="6" borderId="6" xfId="4" applyFont="1" applyFill="1" applyBorder="1" applyAlignment="1">
      <alignment horizontal="center" vertical="center"/>
    </xf>
    <xf numFmtId="0" fontId="7" fillId="6" borderId="1" xfId="4" applyFont="1" applyFill="1" applyBorder="1" applyAlignment="1">
      <alignment horizontal="center" vertical="center"/>
    </xf>
    <xf numFmtId="0" fontId="7" fillId="6" borderId="15" xfId="4" applyFont="1" applyFill="1" applyBorder="1" applyAlignment="1">
      <alignment horizontal="center" vertical="center"/>
    </xf>
    <xf numFmtId="0" fontId="7" fillId="6" borderId="16" xfId="4" applyFont="1" applyFill="1" applyBorder="1" applyAlignment="1">
      <alignment horizontal="center" vertical="center"/>
    </xf>
    <xf numFmtId="0" fontId="7" fillId="6" borderId="17" xfId="4" applyFont="1" applyFill="1" applyBorder="1" applyAlignment="1">
      <alignment horizontal="center" vertical="center"/>
    </xf>
    <xf numFmtId="0" fontId="5" fillId="6" borderId="17" xfId="4" applyFont="1" applyFill="1" applyBorder="1" applyAlignment="1">
      <alignment horizontal="center" vertical="center"/>
    </xf>
    <xf numFmtId="0" fontId="7" fillId="6" borderId="18" xfId="4" applyFont="1" applyFill="1" applyBorder="1" applyAlignment="1">
      <alignment horizontal="center" vertical="center" wrapText="1"/>
    </xf>
    <xf numFmtId="0" fontId="7" fillId="6" borderId="2" xfId="4" applyFont="1" applyFill="1" applyBorder="1" applyAlignment="1">
      <alignment horizontal="center" vertical="center" wrapText="1"/>
    </xf>
    <xf numFmtId="0" fontId="7" fillId="6" borderId="6" xfId="4" applyFont="1" applyFill="1" applyBorder="1" applyAlignment="1">
      <alignment horizontal="center" vertical="center" wrapText="1"/>
    </xf>
    <xf numFmtId="0" fontId="7" fillId="6" borderId="20" xfId="4" applyFont="1" applyFill="1" applyBorder="1" applyAlignment="1">
      <alignment horizontal="center" vertical="center" wrapText="1"/>
    </xf>
    <xf numFmtId="0" fontId="7" fillId="6" borderId="28" xfId="4" applyFont="1" applyFill="1" applyBorder="1" applyAlignment="1">
      <alignment horizontal="center" vertical="center" wrapText="1"/>
    </xf>
    <xf numFmtId="0" fontId="7" fillId="6" borderId="7" xfId="4" applyFont="1" applyFill="1" applyBorder="1" applyAlignment="1">
      <alignment horizontal="center" vertical="center" wrapText="1"/>
    </xf>
    <xf numFmtId="0" fontId="7" fillId="6" borderId="3" xfId="4" applyFont="1" applyFill="1" applyBorder="1" applyAlignment="1">
      <alignment horizontal="center" vertical="center" wrapText="1"/>
    </xf>
  </cellXfs>
  <cellStyles count="6">
    <cellStyle name="Comma_CDS_Triennial_2007_V.2" xfId="5" xr:uid="{492CB2A3-5602-4BE5-9FC3-A40583BB2E6F}"/>
    <cellStyle name="Dezimal_Tabelle2" xfId="1" xr:uid="{00000000-0005-0000-0000-000001000000}"/>
    <cellStyle name="Hyperlink" xfId="3" builtinId="8"/>
    <cellStyle name="Normal" xfId="0" builtinId="0"/>
    <cellStyle name="Normal 2" xfId="2" xr:uid="{38166E6B-0278-47FD-BB6A-B295ACFAB069}"/>
    <cellStyle name="Normal_CDS_Triennial_2007_V.2" xfId="4" xr:uid="{B0C07D6D-71D5-46CD-8F53-7B99A87F14C2}"/>
  </cellStyles>
  <dxfs count="87">
    <dxf>
      <font>
        <b/>
        <i val="0"/>
        <strike val="0"/>
        <condense val="0"/>
        <extend val="0"/>
        <color indexed="10"/>
      </font>
      <fill>
        <patternFill patternType="solid">
          <bgColor indexed="43"/>
        </patternFill>
      </fill>
    </dxf>
    <dxf>
      <font>
        <b/>
        <i val="0"/>
        <color rgb="FFFF0000"/>
      </font>
    </dxf>
    <dxf>
      <font>
        <b/>
        <i val="0"/>
        <color rgb="FFFF0000"/>
      </font>
    </dxf>
    <dxf>
      <fill>
        <patternFill>
          <bgColor indexed="10"/>
        </patternFill>
      </fill>
    </dxf>
    <dxf>
      <fill>
        <patternFill>
          <bgColor indexed="10"/>
        </patternFill>
      </fill>
    </dxf>
    <dxf>
      <font>
        <b/>
        <i val="0"/>
        <strike val="0"/>
        <condense val="0"/>
        <extend val="0"/>
        <color indexed="10"/>
      </font>
      <fill>
        <patternFill patternType="solid">
          <bgColor indexed="43"/>
        </patternFill>
      </fill>
    </dxf>
    <dxf>
      <fill>
        <patternFill>
          <bgColor indexed="10"/>
        </patternFill>
      </fill>
    </dxf>
    <dxf>
      <fill>
        <patternFill>
          <bgColor indexed="10"/>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color rgb="FFFF0000"/>
      </font>
    </dxf>
    <dxf>
      <font>
        <b/>
        <i val="0"/>
        <color rgb="FFFF0000"/>
      </font>
    </dxf>
    <dxf>
      <fill>
        <patternFill>
          <bgColor indexed="10"/>
        </patternFill>
      </fill>
    </dxf>
    <dxf>
      <fill>
        <patternFill>
          <bgColor indexed="10"/>
        </patternFill>
      </fill>
    </dxf>
    <dxf>
      <fill>
        <patternFill>
          <bgColor indexed="10"/>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dxf>
    <dxf>
      <font>
        <b/>
        <i val="0"/>
        <color rgb="FFFF0000"/>
      </font>
      <fill>
        <patternFill>
          <bgColor theme="0"/>
        </patternFill>
      </fill>
    </dxf>
    <dxf>
      <fill>
        <patternFill>
          <bgColor indexed="10"/>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ill>
        <patternFill>
          <bgColor indexed="10"/>
        </patternFill>
      </fill>
    </dxf>
    <dxf>
      <fill>
        <patternFill>
          <bgColor indexed="10"/>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ill>
        <patternFill>
          <bgColor indexed="10"/>
        </patternFill>
      </fill>
    </dxf>
    <dxf>
      <font>
        <b/>
        <i val="0"/>
        <color rgb="FFFF0000"/>
      </font>
    </dxf>
    <dxf>
      <font>
        <b/>
        <i val="0"/>
        <color rgb="FFFF0000"/>
      </font>
    </dxf>
    <dxf>
      <font>
        <b/>
        <i val="0"/>
        <strike val="0"/>
        <condense val="0"/>
        <extend val="0"/>
        <color indexed="10"/>
      </font>
      <fill>
        <patternFill patternType="solid">
          <bgColor indexed="43"/>
        </patternFill>
      </fill>
    </dxf>
    <dxf>
      <fill>
        <patternFill>
          <bgColor indexed="10"/>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ill>
        <patternFill>
          <bgColor indexed="10"/>
        </patternFill>
      </fill>
    </dxf>
    <dxf>
      <fill>
        <patternFill>
          <bgColor indexed="10"/>
        </patternFill>
      </fill>
    </dxf>
    <dxf>
      <fill>
        <patternFill>
          <bgColor indexed="10"/>
        </patternFill>
      </fill>
    </dxf>
    <dxf>
      <font>
        <b/>
        <i val="0"/>
        <color rgb="FFFF0000"/>
      </font>
    </dxf>
    <dxf>
      <font>
        <b/>
        <i val="0"/>
        <color rgb="FFFF0000"/>
      </font>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ont>
        <b/>
        <i val="0"/>
        <strike val="0"/>
        <condense val="0"/>
        <extend val="0"/>
        <color indexed="10"/>
      </font>
      <fill>
        <patternFill patternType="solid">
          <bgColor indexed="43"/>
        </patternFill>
      </fill>
    </dxf>
    <dxf>
      <fill>
        <patternFill>
          <bgColor indexed="10"/>
        </patternFill>
      </fill>
    </dxf>
    <dxf>
      <font>
        <b/>
        <i val="0"/>
        <condense val="0"/>
        <extend val="0"/>
        <color indexed="1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00B050"/>
        </patternFill>
      </fill>
    </dxf>
    <dxf>
      <fill>
        <patternFill>
          <bgColor theme="9" tint="0.5999633777886288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26985</xdr:rowOff>
    </xdr:from>
    <xdr:ext cx="1127125" cy="6754815"/>
    <xdr:pic>
      <xdr:nvPicPr>
        <xdr:cNvPr id="2" name="Picture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8801" r="-8801" b="13719"/>
        <a:stretch>
          <a:fillRect/>
        </a:stretch>
      </xdr:blipFill>
      <xdr:spPr bwMode="auto">
        <a:xfrm>
          <a:off x="0" y="560385"/>
          <a:ext cx="1127125" cy="6754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66134-B419-41ED-B1D5-77A7B503BAD5}">
  <dimension ref="A2:J27"/>
  <sheetViews>
    <sheetView showGridLines="0" tabSelected="1" zoomScale="70" zoomScaleNormal="70" workbookViewId="0">
      <selection activeCell="D33" sqref="D33"/>
    </sheetView>
  </sheetViews>
  <sheetFormatPr defaultColWidth="8.8984375" defaultRowHeight="15.5"/>
  <cols>
    <col min="1" max="1" width="17" style="118" customWidth="1"/>
    <col min="2" max="2" width="20.296875" style="118" customWidth="1"/>
    <col min="3" max="3" width="37.09765625" style="118" customWidth="1"/>
    <col min="4" max="4" width="59.8984375" style="118" customWidth="1"/>
    <col min="5" max="5" width="2.69921875" style="118" customWidth="1"/>
    <col min="6" max="6" width="15.8984375" style="118" customWidth="1"/>
    <col min="7" max="9" width="11.8984375" style="118" customWidth="1"/>
    <col min="10" max="10" width="8.69921875" style="118" customWidth="1"/>
    <col min="11" max="16384" width="8.8984375" style="118"/>
  </cols>
  <sheetData>
    <row r="2" spans="1:10" ht="25">
      <c r="A2" s="371" t="s">
        <v>62</v>
      </c>
      <c r="B2" s="371"/>
      <c r="C2" s="371"/>
      <c r="D2" s="371"/>
      <c r="E2" s="371"/>
      <c r="F2" s="371"/>
      <c r="G2" s="371"/>
      <c r="H2" s="371"/>
      <c r="I2" s="371"/>
      <c r="J2" s="371"/>
    </row>
    <row r="3" spans="1:10" ht="25">
      <c r="B3" s="372">
        <v>45809</v>
      </c>
      <c r="C3" s="372"/>
      <c r="D3" s="372"/>
      <c r="E3" s="372"/>
      <c r="F3" s="372"/>
      <c r="G3" s="372"/>
      <c r="H3" s="372"/>
      <c r="I3" s="372"/>
      <c r="J3" s="372"/>
    </row>
    <row r="4" spans="1:10">
      <c r="B4" s="373" t="s">
        <v>55</v>
      </c>
      <c r="C4" s="373"/>
      <c r="D4" s="373"/>
      <c r="E4" s="373"/>
      <c r="F4" s="373"/>
      <c r="G4" s="373"/>
      <c r="H4" s="373"/>
      <c r="I4" s="373"/>
      <c r="J4" s="373"/>
    </row>
    <row r="5" spans="1:10" ht="52.5" customHeight="1">
      <c r="B5" s="368" t="s">
        <v>67</v>
      </c>
      <c r="C5" s="369"/>
      <c r="D5" s="369"/>
      <c r="E5" s="369"/>
      <c r="F5" s="369"/>
      <c r="G5" s="369"/>
      <c r="H5" s="369"/>
      <c r="I5" s="369"/>
      <c r="J5" s="369"/>
    </row>
    <row r="6" spans="1:10">
      <c r="B6" s="370"/>
      <c r="C6" s="370"/>
      <c r="D6" s="370"/>
      <c r="E6" s="370"/>
      <c r="F6" s="370"/>
      <c r="G6" s="370"/>
      <c r="H6" s="370"/>
      <c r="I6" s="370"/>
      <c r="J6" s="370"/>
    </row>
    <row r="7" spans="1:10" ht="16" thickBot="1">
      <c r="B7" s="278"/>
      <c r="C7" s="278"/>
      <c r="D7" s="278"/>
      <c r="E7" s="278"/>
      <c r="F7" s="278"/>
      <c r="G7" s="278"/>
      <c r="H7" s="278"/>
      <c r="I7" s="278"/>
      <c r="J7" s="278"/>
    </row>
    <row r="8" spans="1:10" ht="16" thickTop="1"/>
    <row r="10" spans="1:10" ht="25" customHeight="1">
      <c r="B10" s="365" t="s">
        <v>160</v>
      </c>
      <c r="C10" s="366"/>
      <c r="D10" s="367"/>
    </row>
    <row r="11" spans="1:10" ht="25" customHeight="1">
      <c r="B11" s="361" t="s">
        <v>161</v>
      </c>
      <c r="C11" s="362"/>
      <c r="D11" s="276"/>
      <c r="E11" s="279"/>
      <c r="F11" s="279"/>
      <c r="G11" s="279"/>
    </row>
    <row r="12" spans="1:10" ht="25" customHeight="1">
      <c r="B12" s="361" t="s">
        <v>162</v>
      </c>
      <c r="C12" s="362"/>
      <c r="D12" s="276"/>
      <c r="F12" s="280"/>
    </row>
    <row r="13" spans="1:10" ht="25" customHeight="1">
      <c r="B13" s="361" t="s">
        <v>163</v>
      </c>
      <c r="C13" s="362"/>
      <c r="D13" s="277"/>
      <c r="F13" s="280"/>
    </row>
    <row r="14" spans="1:10" ht="25" customHeight="1">
      <c r="B14" s="361" t="s">
        <v>64</v>
      </c>
      <c r="C14" s="362"/>
      <c r="D14" s="276"/>
      <c r="F14" s="280"/>
    </row>
    <row r="15" spans="1:10" ht="25" customHeight="1">
      <c r="B15" s="361" t="s">
        <v>65</v>
      </c>
      <c r="C15" s="362"/>
      <c r="D15" s="276"/>
      <c r="F15" s="280"/>
    </row>
    <row r="16" spans="1:10" ht="25" customHeight="1">
      <c r="B16" s="360" t="s">
        <v>66</v>
      </c>
      <c r="C16" s="360"/>
      <c r="D16" s="276"/>
      <c r="F16" s="282"/>
    </row>
    <row r="17" spans="2:6" ht="25" customHeight="1">
      <c r="B17" s="363"/>
      <c r="C17" s="363"/>
      <c r="D17" s="363"/>
    </row>
    <row r="18" spans="2:6" ht="25" customHeight="1">
      <c r="B18" s="364" t="s">
        <v>164</v>
      </c>
      <c r="C18" s="364"/>
      <c r="D18" s="364"/>
      <c r="E18" s="283"/>
      <c r="F18" s="283"/>
    </row>
    <row r="19" spans="2:6" ht="25" customHeight="1">
      <c r="B19" s="360" t="s">
        <v>56</v>
      </c>
      <c r="C19" s="360"/>
      <c r="D19" s="284"/>
      <c r="E19" s="283"/>
      <c r="F19" s="283"/>
    </row>
    <row r="20" spans="2:6" ht="25" customHeight="1">
      <c r="B20" s="360" t="s">
        <v>57</v>
      </c>
      <c r="C20" s="360"/>
      <c r="D20" s="276"/>
      <c r="E20" s="283"/>
      <c r="F20" s="283"/>
    </row>
    <row r="21" spans="2:6" ht="25" customHeight="1">
      <c r="B21" s="360" t="s">
        <v>58</v>
      </c>
      <c r="C21" s="360"/>
      <c r="D21" s="285"/>
      <c r="E21" s="283"/>
      <c r="F21" s="283"/>
    </row>
    <row r="22" spans="2:6" ht="25" customHeight="1">
      <c r="B22" s="281" t="s">
        <v>59</v>
      </c>
      <c r="C22" s="281"/>
      <c r="D22" s="276"/>
      <c r="E22" s="283"/>
      <c r="F22" s="283"/>
    </row>
    <row r="23" spans="2:6" ht="25" customHeight="1">
      <c r="B23" s="360" t="s">
        <v>60</v>
      </c>
      <c r="C23" s="360"/>
      <c r="D23" s="276"/>
      <c r="E23" s="119"/>
      <c r="F23" s="119"/>
    </row>
    <row r="24" spans="2:6" ht="25" customHeight="1">
      <c r="B24" s="360" t="s">
        <v>61</v>
      </c>
      <c r="C24" s="360"/>
      <c r="D24" s="286"/>
    </row>
    <row r="25" spans="2:6">
      <c r="E25" s="119"/>
      <c r="F25" s="119"/>
    </row>
    <row r="26" spans="2:6" ht="20.149999999999999" customHeight="1">
      <c r="B26" s="120" t="s">
        <v>165</v>
      </c>
    </row>
    <row r="27" spans="2:6" ht="20.149999999999999" customHeight="1">
      <c r="B27" s="120" t="s">
        <v>167</v>
      </c>
    </row>
  </sheetData>
  <sheetProtection algorithmName="SHA-512" hashValue="J8V0O7o38Jjg/eOcP3AOteSP8DDKrSxTbdkoyUKiN6Zk9KKhASX5xmDL/OZfybsDNQrM5hcmSe25XRtxhBwOFg==" saltValue="GlM7C6RQRoZVWRSHsESTuw==" spinCount="100000" sheet="1" objects="1" scenarios="1"/>
  <mergeCells count="19">
    <mergeCell ref="B5:J5"/>
    <mergeCell ref="B6:J6"/>
    <mergeCell ref="A2:J2"/>
    <mergeCell ref="B3:J3"/>
    <mergeCell ref="B4:J4"/>
    <mergeCell ref="B10:D10"/>
    <mergeCell ref="B11:C11"/>
    <mergeCell ref="B12:C12"/>
    <mergeCell ref="B13:C13"/>
    <mergeCell ref="B14:C14"/>
    <mergeCell ref="B20:C20"/>
    <mergeCell ref="B21:C21"/>
    <mergeCell ref="B23:C23"/>
    <mergeCell ref="B24:C24"/>
    <mergeCell ref="B15:C15"/>
    <mergeCell ref="B16:C16"/>
    <mergeCell ref="B17:D17"/>
    <mergeCell ref="B18:D18"/>
    <mergeCell ref="B19:C19"/>
  </mergeCells>
  <conditionalFormatting sqref="A2:J2">
    <cfRule type="expression" dxfId="86" priority="4">
      <formula>OR(AND(TRIM($D$14)="", TRIM($D$15)="", TRIM($D$16)=""),TRIM($D$11)="", TRIM($D$12)="", TRIM($D$13)="", TRIM($D$19)="", TRIM($D$20)="", TRIM($D$21)="", TRIM($D$22)="", TRIM($D$23)="", TRIM($D$24)="" )</formula>
    </cfRule>
    <cfRule type="expression" dxfId="85" priority="24">
      <formula>AND(TRIM($D$11)&lt;&gt;"", TRIM($D$12)&lt;&gt;"", TRIM($D$13)&lt;&gt;"", TRIM($D$19)&lt;&gt;"", TRIM($D$20)&lt;&gt;"", TRIM($D$21)&lt;&gt;"", TRIM($D$22)&lt;&gt;"", TRIM($D$23)&lt;&gt;"", TRIM($D$24)&lt;&gt;"" )</formula>
    </cfRule>
  </conditionalFormatting>
  <conditionalFormatting sqref="D11">
    <cfRule type="expression" dxfId="84" priority="3">
      <formula>TRIM($D$11)=""</formula>
    </cfRule>
  </conditionalFormatting>
  <conditionalFormatting sqref="D12">
    <cfRule type="expression" dxfId="83" priority="2">
      <formula>TRIM($D$12)=""</formula>
    </cfRule>
  </conditionalFormatting>
  <conditionalFormatting sqref="D13:D16">
    <cfRule type="expression" dxfId="82" priority="1">
      <formula>TRIM($D$13)=""</formula>
    </cfRule>
  </conditionalFormatting>
  <conditionalFormatting sqref="D19">
    <cfRule type="expression" dxfId="81" priority="10">
      <formula>TRIM($D$19)=""</formula>
    </cfRule>
  </conditionalFormatting>
  <conditionalFormatting sqref="D20">
    <cfRule type="expression" dxfId="80" priority="9">
      <formula>TRIM($D$20)=""</formula>
    </cfRule>
  </conditionalFormatting>
  <conditionalFormatting sqref="D21">
    <cfRule type="expression" dxfId="79" priority="8">
      <formula>TRIM($D$21)=""</formula>
    </cfRule>
  </conditionalFormatting>
  <conditionalFormatting sqref="D22">
    <cfRule type="expression" dxfId="78" priority="5">
      <formula>TRIM($D$19)=""</formula>
    </cfRule>
  </conditionalFormatting>
  <conditionalFormatting sqref="D23">
    <cfRule type="expression" dxfId="77" priority="7">
      <formula>TRIM($D$23)=""</formula>
    </cfRule>
  </conditionalFormatting>
  <conditionalFormatting sqref="D24">
    <cfRule type="expression" dxfId="76" priority="6">
      <formula>TRIM($D$24)=""</formula>
    </cfRule>
  </conditionalFormatting>
  <dataValidations count="1">
    <dataValidation type="date" allowBlank="1" showInputMessage="1" showErrorMessage="1" error="Please enter the valid date (dd/mm/yyyy)" sqref="D21" xr:uid="{B5300DE2-7200-4D68-A668-72805BA997EE}">
      <formula1>1</formula1>
      <formula2>73415</formula2>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E25FC-4F4D-4814-A658-59180A43A9D7}">
  <dimension ref="A1:M79"/>
  <sheetViews>
    <sheetView zoomScale="85" zoomScaleNormal="85" workbookViewId="0">
      <selection activeCell="B4" sqref="B4:K4"/>
    </sheetView>
  </sheetViews>
  <sheetFormatPr defaultColWidth="0" defaultRowHeight="0" customHeight="1" zeroHeight="1"/>
  <cols>
    <col min="1" max="1" width="1.8984375" style="288" customWidth="1"/>
    <col min="2" max="2" width="25" style="287" customWidth="1"/>
    <col min="3" max="3" width="1.69921875" style="288" customWidth="1"/>
    <col min="4" max="4" width="14.8984375" style="288" customWidth="1"/>
    <col min="5" max="6" width="9.09765625" style="288" customWidth="1"/>
    <col min="7" max="7" width="8.8984375" style="288" customWidth="1"/>
    <col min="8" max="8" width="9.09765625" style="288" customWidth="1"/>
    <col min="9" max="9" width="11.296875" style="288" customWidth="1"/>
    <col min="10" max="10" width="8.69921875" style="288" customWidth="1"/>
    <col min="11" max="11" width="7.69921875" style="288" customWidth="1"/>
    <col min="12" max="12" width="2.8984375" style="288" customWidth="1"/>
    <col min="13" max="16384" width="9.09765625" style="288" hidden="1"/>
  </cols>
  <sheetData>
    <row r="1" spans="2:13" ht="12" customHeight="1"/>
    <row r="2" spans="2:13" ht="30" customHeight="1">
      <c r="B2" s="377" t="s">
        <v>176</v>
      </c>
      <c r="C2" s="378"/>
      <c r="D2" s="378"/>
      <c r="E2" s="378"/>
      <c r="F2" s="378"/>
      <c r="G2" s="378"/>
      <c r="H2" s="378"/>
      <c r="I2" s="378"/>
      <c r="J2" s="378"/>
      <c r="K2" s="379"/>
      <c r="M2" s="289"/>
    </row>
    <row r="3" spans="2:13" ht="16.5" customHeight="1"/>
    <row r="4" spans="2:13" ht="133.5" customHeight="1">
      <c r="B4" s="380" t="s">
        <v>177</v>
      </c>
      <c r="C4" s="381"/>
      <c r="D4" s="381"/>
      <c r="E4" s="381"/>
      <c r="F4" s="381"/>
      <c r="G4" s="381"/>
      <c r="H4" s="381"/>
      <c r="I4" s="381"/>
      <c r="J4" s="381"/>
      <c r="K4" s="382"/>
    </row>
    <row r="5" spans="2:13" ht="8.25" customHeight="1">
      <c r="B5" s="290"/>
      <c r="C5" s="290"/>
      <c r="D5" s="290"/>
      <c r="E5" s="290"/>
      <c r="F5" s="290"/>
      <c r="G5" s="290"/>
      <c r="H5" s="290"/>
      <c r="I5" s="290"/>
      <c r="J5" s="290"/>
      <c r="K5" s="290"/>
    </row>
    <row r="6" spans="2:13" ht="9" customHeight="1"/>
    <row r="7" spans="2:13" ht="30.75" customHeight="1" thickBot="1">
      <c r="B7" s="291" t="s">
        <v>178</v>
      </c>
      <c r="C7" s="292"/>
      <c r="D7" s="383" t="s">
        <v>179</v>
      </c>
      <c r="E7" s="383"/>
      <c r="F7" s="383"/>
      <c r="G7" s="383"/>
      <c r="H7" s="383"/>
      <c r="I7" s="383"/>
      <c r="J7" s="383"/>
      <c r="K7" s="383"/>
    </row>
    <row r="8" spans="2:13" ht="16" thickTop="1">
      <c r="B8" s="293"/>
      <c r="D8" s="293"/>
      <c r="E8" s="293"/>
      <c r="F8" s="293"/>
      <c r="G8" s="293"/>
      <c r="H8" s="293"/>
      <c r="I8" s="293"/>
      <c r="J8" s="293"/>
      <c r="K8" s="293"/>
    </row>
    <row r="9" spans="2:13" ht="44.25" customHeight="1">
      <c r="B9" s="294" t="s">
        <v>180</v>
      </c>
      <c r="C9" s="295"/>
      <c r="D9" s="374" t="s">
        <v>181</v>
      </c>
      <c r="E9" s="375"/>
      <c r="F9" s="375"/>
      <c r="G9" s="375"/>
      <c r="H9" s="375"/>
      <c r="I9" s="375"/>
      <c r="J9" s="375"/>
      <c r="K9" s="376"/>
    </row>
    <row r="10" spans="2:13" ht="12.5">
      <c r="B10" s="296"/>
      <c r="C10" s="297"/>
      <c r="D10" s="298"/>
      <c r="E10" s="298"/>
      <c r="F10" s="298"/>
      <c r="G10" s="298"/>
      <c r="H10" s="298"/>
      <c r="I10" s="298"/>
      <c r="J10" s="298"/>
      <c r="K10" s="298"/>
    </row>
    <row r="11" spans="2:13" ht="38.25" customHeight="1">
      <c r="B11" s="294" t="s">
        <v>182</v>
      </c>
      <c r="C11" s="297"/>
      <c r="D11" s="374" t="s">
        <v>183</v>
      </c>
      <c r="E11" s="375"/>
      <c r="F11" s="375"/>
      <c r="G11" s="375"/>
      <c r="H11" s="375"/>
      <c r="I11" s="375"/>
      <c r="J11" s="375"/>
      <c r="K11" s="376"/>
    </row>
    <row r="12" spans="2:13" ht="12.5" hidden="1">
      <c r="B12" s="296"/>
      <c r="C12" s="297"/>
      <c r="D12" s="298"/>
      <c r="E12" s="298"/>
      <c r="F12" s="298"/>
      <c r="G12" s="298"/>
      <c r="H12" s="298"/>
      <c r="I12" s="298"/>
      <c r="J12" s="298"/>
      <c r="K12" s="298"/>
    </row>
    <row r="13" spans="2:13" ht="38.25" customHeight="1">
      <c r="B13" s="299" t="s">
        <v>68</v>
      </c>
      <c r="C13" s="297"/>
      <c r="D13" s="298"/>
      <c r="E13" s="298"/>
      <c r="F13" s="298"/>
      <c r="G13" s="298"/>
      <c r="H13" s="298"/>
      <c r="I13" s="298"/>
      <c r="J13" s="298"/>
      <c r="K13" s="298"/>
    </row>
    <row r="14" spans="2:13" ht="24" customHeight="1">
      <c r="B14" s="300" t="s">
        <v>184</v>
      </c>
      <c r="C14" s="297"/>
      <c r="D14" s="298"/>
      <c r="E14" s="298"/>
      <c r="F14" s="298"/>
      <c r="G14" s="298"/>
      <c r="H14" s="298"/>
      <c r="I14" s="298"/>
      <c r="J14" s="298"/>
      <c r="K14" s="298"/>
    </row>
    <row r="15" spans="2:13" ht="66.75" customHeight="1">
      <c r="B15" s="296"/>
      <c r="C15" s="297"/>
      <c r="D15" s="384" t="s">
        <v>185</v>
      </c>
      <c r="E15" s="385"/>
      <c r="F15" s="385"/>
      <c r="G15" s="385"/>
      <c r="H15" s="385"/>
      <c r="I15" s="385"/>
      <c r="J15" s="385"/>
      <c r="K15" s="386"/>
    </row>
    <row r="16" spans="2:13" ht="13">
      <c r="B16" s="296"/>
      <c r="C16" s="297"/>
      <c r="D16" s="301"/>
      <c r="E16" s="301"/>
      <c r="F16" s="301"/>
      <c r="G16" s="301"/>
      <c r="H16" s="301"/>
      <c r="I16" s="301"/>
      <c r="J16" s="301"/>
      <c r="K16" s="301"/>
    </row>
    <row r="17" spans="2:11" ht="66.75" customHeight="1">
      <c r="B17" s="296"/>
      <c r="C17" s="297"/>
      <c r="D17" s="384" t="s">
        <v>186</v>
      </c>
      <c r="E17" s="385"/>
      <c r="F17" s="385"/>
      <c r="G17" s="385"/>
      <c r="H17" s="385"/>
      <c r="I17" s="385"/>
      <c r="J17" s="385"/>
      <c r="K17" s="386"/>
    </row>
    <row r="18" spans="2:11" ht="13">
      <c r="B18" s="296"/>
      <c r="C18" s="297"/>
      <c r="D18" s="301"/>
      <c r="E18" s="301"/>
      <c r="F18" s="301"/>
      <c r="G18" s="301"/>
      <c r="H18" s="301"/>
      <c r="I18" s="301"/>
      <c r="J18" s="301"/>
      <c r="K18" s="301"/>
    </row>
    <row r="19" spans="2:11" ht="62.25" customHeight="1">
      <c r="B19" s="296"/>
      <c r="C19" s="302"/>
      <c r="D19" s="384" t="s">
        <v>187</v>
      </c>
      <c r="E19" s="385"/>
      <c r="F19" s="385"/>
      <c r="G19" s="385"/>
      <c r="H19" s="385"/>
      <c r="I19" s="385"/>
      <c r="J19" s="385"/>
      <c r="K19" s="386"/>
    </row>
    <row r="20" spans="2:11" ht="16.5" customHeight="1">
      <c r="B20" s="296"/>
      <c r="C20" s="297"/>
      <c r="D20" s="298"/>
      <c r="E20" s="298"/>
      <c r="F20" s="298"/>
      <c r="G20" s="298"/>
      <c r="H20" s="298"/>
      <c r="I20" s="298"/>
      <c r="J20" s="298"/>
      <c r="K20" s="298"/>
    </row>
    <row r="21" spans="2:11" ht="13">
      <c r="B21" s="300" t="s">
        <v>188</v>
      </c>
      <c r="C21" s="297"/>
      <c r="D21" s="298"/>
      <c r="E21" s="298"/>
      <c r="F21" s="298"/>
      <c r="G21" s="298"/>
      <c r="H21" s="298"/>
      <c r="I21" s="298"/>
      <c r="J21" s="298"/>
      <c r="K21" s="298"/>
    </row>
    <row r="22" spans="2:11" ht="57.75" customHeight="1">
      <c r="B22" s="296"/>
      <c r="C22" s="297"/>
      <c r="D22" s="384" t="s">
        <v>189</v>
      </c>
      <c r="E22" s="385"/>
      <c r="F22" s="385"/>
      <c r="G22" s="385"/>
      <c r="H22" s="385"/>
      <c r="I22" s="385"/>
      <c r="J22" s="385"/>
      <c r="K22" s="386"/>
    </row>
    <row r="23" spans="2:11" ht="13">
      <c r="B23" s="296"/>
      <c r="C23" s="297"/>
      <c r="D23" s="303"/>
      <c r="E23" s="301"/>
      <c r="F23" s="301"/>
      <c r="G23" s="301"/>
      <c r="H23" s="301"/>
      <c r="I23" s="301"/>
      <c r="J23" s="301"/>
      <c r="K23" s="301"/>
    </row>
    <row r="24" spans="2:11" ht="13">
      <c r="B24" s="300" t="s">
        <v>48</v>
      </c>
      <c r="C24" s="297"/>
      <c r="D24" s="297"/>
      <c r="E24" s="297"/>
      <c r="F24" s="297"/>
      <c r="G24" s="297"/>
      <c r="H24" s="297"/>
      <c r="I24" s="297"/>
      <c r="J24" s="297"/>
      <c r="K24" s="297"/>
    </row>
    <row r="25" spans="2:11" ht="13">
      <c r="B25" s="296"/>
      <c r="C25" s="304"/>
      <c r="D25" s="305"/>
      <c r="E25" s="306"/>
      <c r="F25" s="306"/>
      <c r="G25" s="306"/>
      <c r="H25" s="306"/>
      <c r="I25" s="306"/>
      <c r="J25" s="306"/>
      <c r="K25" s="306"/>
    </row>
    <row r="26" spans="2:11" ht="42" customHeight="1">
      <c r="B26" s="296"/>
      <c r="C26" s="297"/>
      <c r="D26" s="384" t="s">
        <v>190</v>
      </c>
      <c r="E26" s="385"/>
      <c r="F26" s="385"/>
      <c r="G26" s="385"/>
      <c r="H26" s="385"/>
      <c r="I26" s="385"/>
      <c r="J26" s="385"/>
      <c r="K26" s="386"/>
    </row>
    <row r="27" spans="2:11" ht="12.5">
      <c r="B27" s="296"/>
      <c r="C27" s="297"/>
      <c r="D27" s="297"/>
      <c r="E27" s="297"/>
      <c r="F27" s="297"/>
      <c r="G27" s="297"/>
      <c r="H27" s="297"/>
      <c r="I27" s="297"/>
      <c r="J27" s="297"/>
      <c r="K27" s="297"/>
    </row>
    <row r="28" spans="2:11" ht="36" customHeight="1">
      <c r="B28" s="299" t="s">
        <v>69</v>
      </c>
      <c r="C28" s="297"/>
      <c r="D28" s="298"/>
      <c r="E28" s="298"/>
      <c r="F28" s="298"/>
      <c r="G28" s="298"/>
      <c r="H28" s="298"/>
      <c r="I28" s="298"/>
      <c r="J28" s="298"/>
      <c r="K28" s="298"/>
    </row>
    <row r="29" spans="2:11" ht="29.25" customHeight="1">
      <c r="B29" s="300" t="s">
        <v>184</v>
      </c>
      <c r="C29" s="297"/>
      <c r="D29" s="298"/>
      <c r="E29" s="298"/>
      <c r="F29" s="298"/>
      <c r="G29" s="298"/>
      <c r="H29" s="298"/>
      <c r="I29" s="298"/>
      <c r="J29" s="298"/>
      <c r="K29" s="298"/>
    </row>
    <row r="30" spans="2:11" ht="66.75" customHeight="1">
      <c r="B30" s="296"/>
      <c r="C30" s="297"/>
      <c r="D30" s="384" t="s">
        <v>185</v>
      </c>
      <c r="E30" s="385"/>
      <c r="F30" s="385"/>
      <c r="G30" s="385"/>
      <c r="H30" s="385"/>
      <c r="I30" s="385"/>
      <c r="J30" s="385"/>
      <c r="K30" s="386"/>
    </row>
    <row r="31" spans="2:11" ht="13">
      <c r="B31" s="296"/>
      <c r="C31" s="297"/>
      <c r="D31" s="301"/>
      <c r="E31" s="301"/>
      <c r="F31" s="301"/>
      <c r="G31" s="301"/>
      <c r="H31" s="301"/>
      <c r="I31" s="301"/>
      <c r="J31" s="301"/>
      <c r="K31" s="301"/>
    </row>
    <row r="32" spans="2:11" ht="66.75" customHeight="1">
      <c r="B32" s="296"/>
      <c r="C32" s="297"/>
      <c r="D32" s="384" t="s">
        <v>191</v>
      </c>
      <c r="E32" s="385"/>
      <c r="F32" s="385"/>
      <c r="G32" s="385"/>
      <c r="H32" s="385"/>
      <c r="I32" s="385"/>
      <c r="J32" s="385"/>
      <c r="K32" s="386"/>
    </row>
    <row r="33" spans="2:11" ht="13">
      <c r="B33" s="296"/>
      <c r="C33" s="297"/>
      <c r="D33" s="301"/>
      <c r="E33" s="301"/>
      <c r="F33" s="301"/>
      <c r="G33" s="301"/>
      <c r="H33" s="301"/>
      <c r="I33" s="301"/>
      <c r="J33" s="301"/>
      <c r="K33" s="301"/>
    </row>
    <row r="34" spans="2:11" ht="62.25" customHeight="1">
      <c r="B34" s="296"/>
      <c r="C34" s="302"/>
      <c r="D34" s="384" t="s">
        <v>192</v>
      </c>
      <c r="E34" s="385"/>
      <c r="F34" s="385"/>
      <c r="G34" s="385"/>
      <c r="H34" s="385"/>
      <c r="I34" s="385"/>
      <c r="J34" s="385"/>
      <c r="K34" s="386"/>
    </row>
    <row r="35" spans="2:11" ht="13.5" customHeight="1">
      <c r="B35" s="296"/>
      <c r="C35" s="297"/>
      <c r="D35" s="298"/>
      <c r="E35" s="298"/>
      <c r="F35" s="298"/>
      <c r="G35" s="298"/>
      <c r="H35" s="298"/>
      <c r="I35" s="298"/>
      <c r="J35" s="298"/>
      <c r="K35" s="298"/>
    </row>
    <row r="36" spans="2:11" ht="13">
      <c r="B36" s="300" t="s">
        <v>188</v>
      </c>
      <c r="C36" s="297"/>
      <c r="D36" s="298"/>
      <c r="E36" s="298"/>
      <c r="F36" s="298"/>
      <c r="G36" s="298"/>
      <c r="H36" s="298"/>
      <c r="I36" s="298"/>
      <c r="J36" s="298"/>
      <c r="K36" s="298"/>
    </row>
    <row r="37" spans="2:11" ht="57.75" customHeight="1">
      <c r="B37" s="296"/>
      <c r="C37" s="297"/>
      <c r="D37" s="384" t="s">
        <v>193</v>
      </c>
      <c r="E37" s="385"/>
      <c r="F37" s="385"/>
      <c r="G37" s="385"/>
      <c r="H37" s="385"/>
      <c r="I37" s="385"/>
      <c r="J37" s="385"/>
      <c r="K37" s="386"/>
    </row>
    <row r="38" spans="2:11" ht="13">
      <c r="B38" s="296"/>
      <c r="C38" s="297"/>
      <c r="D38" s="303"/>
      <c r="E38" s="301"/>
      <c r="F38" s="301"/>
      <c r="G38" s="301"/>
      <c r="H38" s="301"/>
      <c r="I38" s="301"/>
      <c r="J38" s="301"/>
      <c r="K38" s="301"/>
    </row>
    <row r="39" spans="2:11" ht="36.75" customHeight="1">
      <c r="B39" s="299" t="s">
        <v>70</v>
      </c>
      <c r="C39" s="307"/>
      <c r="D39" s="298"/>
      <c r="E39" s="298"/>
      <c r="F39" s="298"/>
      <c r="G39" s="298"/>
      <c r="H39" s="298"/>
      <c r="I39" s="298"/>
      <c r="J39" s="298"/>
      <c r="K39" s="298"/>
    </row>
    <row r="40" spans="2:11" ht="20.25" customHeight="1">
      <c r="B40" s="300" t="s">
        <v>184</v>
      </c>
      <c r="C40" s="297"/>
      <c r="D40" s="298"/>
      <c r="E40" s="298"/>
      <c r="F40" s="298"/>
      <c r="G40" s="298"/>
      <c r="H40" s="298"/>
      <c r="I40" s="298"/>
      <c r="J40" s="298"/>
      <c r="K40" s="298"/>
    </row>
    <row r="41" spans="2:11" ht="66.75" customHeight="1">
      <c r="B41" s="296"/>
      <c r="C41" s="297"/>
      <c r="D41" s="384" t="s">
        <v>194</v>
      </c>
      <c r="E41" s="385"/>
      <c r="F41" s="385"/>
      <c r="G41" s="385"/>
      <c r="H41" s="385"/>
      <c r="I41" s="385"/>
      <c r="J41" s="385"/>
      <c r="K41" s="386"/>
    </row>
    <row r="42" spans="2:11" ht="13">
      <c r="B42" s="296"/>
      <c r="C42" s="297"/>
      <c r="D42" s="301"/>
      <c r="E42" s="301"/>
      <c r="F42" s="301"/>
      <c r="G42" s="301"/>
      <c r="H42" s="301"/>
      <c r="I42" s="301"/>
      <c r="J42" s="301"/>
      <c r="K42" s="301"/>
    </row>
    <row r="43" spans="2:11" ht="66.75" customHeight="1">
      <c r="B43" s="296"/>
      <c r="C43" s="297"/>
      <c r="D43" s="384" t="s">
        <v>195</v>
      </c>
      <c r="E43" s="385"/>
      <c r="F43" s="385"/>
      <c r="G43" s="385"/>
      <c r="H43" s="385"/>
      <c r="I43" s="385"/>
      <c r="J43" s="385"/>
      <c r="K43" s="386"/>
    </row>
    <row r="44" spans="2:11" ht="13">
      <c r="B44" s="296"/>
      <c r="C44" s="297"/>
      <c r="D44" s="301"/>
      <c r="E44" s="301"/>
      <c r="F44" s="301"/>
      <c r="G44" s="301"/>
      <c r="H44" s="301"/>
      <c r="I44" s="301"/>
      <c r="J44" s="301"/>
      <c r="K44" s="301"/>
    </row>
    <row r="45" spans="2:11" ht="62.25" customHeight="1">
      <c r="B45" s="296"/>
      <c r="C45" s="302"/>
      <c r="D45" s="384" t="s">
        <v>196</v>
      </c>
      <c r="E45" s="385"/>
      <c r="F45" s="385"/>
      <c r="G45" s="385"/>
      <c r="H45" s="385"/>
      <c r="I45" s="385"/>
      <c r="J45" s="385"/>
      <c r="K45" s="386"/>
    </row>
    <row r="46" spans="2:11" ht="3.75" customHeight="1">
      <c r="B46" s="296"/>
      <c r="C46" s="297"/>
      <c r="D46" s="298"/>
      <c r="E46" s="298"/>
      <c r="F46" s="298"/>
      <c r="G46" s="298"/>
      <c r="H46" s="298"/>
      <c r="I46" s="298"/>
      <c r="J46" s="298"/>
      <c r="K46" s="298"/>
    </row>
    <row r="47" spans="2:11" ht="13">
      <c r="B47" s="300" t="s">
        <v>188</v>
      </c>
      <c r="C47" s="297"/>
      <c r="D47" s="298"/>
      <c r="E47" s="298"/>
      <c r="F47" s="298"/>
      <c r="G47" s="298"/>
      <c r="H47" s="298"/>
      <c r="I47" s="298"/>
      <c r="J47" s="298"/>
      <c r="K47" s="298"/>
    </row>
    <row r="48" spans="2:11" ht="57.75" customHeight="1">
      <c r="B48" s="296"/>
      <c r="C48" s="297"/>
      <c r="D48" s="384" t="s">
        <v>197</v>
      </c>
      <c r="E48" s="385"/>
      <c r="F48" s="385"/>
      <c r="G48" s="385"/>
      <c r="H48" s="385"/>
      <c r="I48" s="385"/>
      <c r="J48" s="385"/>
      <c r="K48" s="386"/>
    </row>
    <row r="49" spans="2:11" ht="13">
      <c r="B49" s="296"/>
      <c r="C49" s="297"/>
      <c r="D49" s="303"/>
      <c r="E49" s="301"/>
      <c r="F49" s="301"/>
      <c r="G49" s="301"/>
      <c r="H49" s="301"/>
      <c r="I49" s="301"/>
      <c r="J49" s="301"/>
      <c r="K49" s="301"/>
    </row>
    <row r="50" spans="2:11" ht="18" customHeight="1">
      <c r="B50" s="296"/>
      <c r="C50" s="297"/>
      <c r="D50" s="301"/>
      <c r="E50" s="301"/>
      <c r="F50" s="301"/>
      <c r="G50" s="301"/>
      <c r="H50" s="301"/>
      <c r="I50" s="301"/>
      <c r="J50" s="301"/>
      <c r="K50" s="301"/>
    </row>
    <row r="51" spans="2:11" ht="42" customHeight="1">
      <c r="B51" s="299" t="s">
        <v>71</v>
      </c>
      <c r="C51" s="297"/>
      <c r="D51" s="297"/>
      <c r="E51" s="297"/>
      <c r="F51" s="297"/>
      <c r="G51" s="297"/>
      <c r="H51" s="297"/>
      <c r="I51" s="297"/>
      <c r="J51" s="297"/>
      <c r="K51" s="297"/>
    </row>
    <row r="52" spans="2:11" ht="32.25" customHeight="1">
      <c r="B52" s="300" t="s">
        <v>184</v>
      </c>
      <c r="C52" s="297"/>
      <c r="D52" s="298"/>
      <c r="E52" s="298"/>
      <c r="F52" s="298"/>
      <c r="G52" s="298"/>
      <c r="H52" s="298"/>
      <c r="I52" s="298"/>
      <c r="J52" s="298"/>
      <c r="K52" s="298"/>
    </row>
    <row r="53" spans="2:11" ht="66.75" customHeight="1">
      <c r="B53" s="296"/>
      <c r="C53" s="297"/>
      <c r="D53" s="384" t="s">
        <v>198</v>
      </c>
      <c r="E53" s="385"/>
      <c r="F53" s="385"/>
      <c r="G53" s="385"/>
      <c r="H53" s="385"/>
      <c r="I53" s="385"/>
      <c r="J53" s="385"/>
      <c r="K53" s="386"/>
    </row>
    <row r="54" spans="2:11" ht="13">
      <c r="B54" s="296"/>
      <c r="C54" s="297"/>
      <c r="D54" s="301"/>
      <c r="E54" s="301"/>
      <c r="F54" s="301"/>
      <c r="G54" s="301"/>
      <c r="H54" s="301"/>
      <c r="I54" s="301"/>
      <c r="J54" s="301"/>
      <c r="K54" s="301"/>
    </row>
    <row r="55" spans="2:11" ht="62.25" customHeight="1">
      <c r="B55" s="308" t="s">
        <v>188</v>
      </c>
      <c r="C55" s="302"/>
      <c r="D55" s="384" t="s">
        <v>199</v>
      </c>
      <c r="E55" s="375"/>
      <c r="F55" s="375"/>
      <c r="G55" s="375"/>
      <c r="H55" s="375"/>
      <c r="I55" s="375"/>
      <c r="J55" s="375"/>
      <c r="K55" s="376"/>
    </row>
    <row r="56" spans="2:11" ht="12.5">
      <c r="B56" s="296"/>
      <c r="C56" s="297"/>
      <c r="D56" s="298"/>
      <c r="E56" s="298"/>
      <c r="F56" s="298"/>
      <c r="G56" s="298"/>
      <c r="H56" s="298"/>
      <c r="I56" s="298"/>
      <c r="J56" s="298"/>
      <c r="K56" s="298"/>
    </row>
    <row r="57" spans="2:11" ht="90" customHeight="1">
      <c r="B57" s="308" t="s">
        <v>200</v>
      </c>
      <c r="C57" s="297"/>
      <c r="D57" s="384" t="s">
        <v>201</v>
      </c>
      <c r="E57" s="375"/>
      <c r="F57" s="375"/>
      <c r="G57" s="375"/>
      <c r="H57" s="375"/>
      <c r="I57" s="375"/>
      <c r="J57" s="375"/>
      <c r="K57" s="376"/>
    </row>
    <row r="58" spans="2:11" ht="12.5">
      <c r="B58" s="296"/>
      <c r="C58" s="297"/>
      <c r="D58" s="297"/>
      <c r="E58" s="297"/>
      <c r="F58" s="297"/>
      <c r="G58" s="297"/>
      <c r="H58" s="297"/>
      <c r="I58" s="297"/>
      <c r="J58" s="297"/>
      <c r="K58" s="297"/>
    </row>
    <row r="59" spans="2:11" ht="12.5">
      <c r="B59" s="296"/>
      <c r="C59" s="297"/>
      <c r="D59" s="297"/>
      <c r="E59" s="297"/>
      <c r="F59" s="297"/>
      <c r="G59" s="297"/>
      <c r="H59" s="297"/>
      <c r="I59" s="297"/>
      <c r="J59" s="297"/>
      <c r="K59" s="297"/>
    </row>
    <row r="60" spans="2:11" ht="42" customHeight="1">
      <c r="B60" s="294" t="s">
        <v>72</v>
      </c>
      <c r="C60" s="297"/>
      <c r="D60" s="297"/>
      <c r="E60" s="297"/>
      <c r="F60" s="297"/>
      <c r="G60" s="297"/>
      <c r="H60" s="297"/>
      <c r="I60" s="297"/>
      <c r="J60" s="297"/>
      <c r="K60" s="297"/>
    </row>
    <row r="61" spans="2:11" ht="36.75" customHeight="1">
      <c r="B61" s="300" t="s">
        <v>184</v>
      </c>
      <c r="C61" s="297"/>
      <c r="D61" s="298"/>
      <c r="E61" s="298"/>
      <c r="F61" s="298"/>
      <c r="G61" s="298"/>
      <c r="H61" s="298"/>
      <c r="I61" s="298"/>
      <c r="J61" s="298"/>
      <c r="K61" s="298"/>
    </row>
    <row r="62" spans="2:11" ht="66.75" customHeight="1">
      <c r="B62" s="296"/>
      <c r="C62" s="297"/>
      <c r="D62" s="384" t="s">
        <v>194</v>
      </c>
      <c r="E62" s="385"/>
      <c r="F62" s="385"/>
      <c r="G62" s="385"/>
      <c r="H62" s="385"/>
      <c r="I62" s="385"/>
      <c r="J62" s="385"/>
      <c r="K62" s="386"/>
    </row>
    <row r="63" spans="2:11" ht="13">
      <c r="B63" s="296"/>
      <c r="C63" s="297"/>
      <c r="D63" s="301"/>
      <c r="E63" s="301"/>
      <c r="F63" s="301"/>
      <c r="G63" s="301"/>
      <c r="H63" s="301"/>
      <c r="I63" s="301"/>
      <c r="J63" s="301"/>
      <c r="K63" s="301"/>
    </row>
    <row r="64" spans="2:11" ht="66.75" customHeight="1">
      <c r="B64" s="296"/>
      <c r="C64" s="297"/>
      <c r="D64" s="384" t="s">
        <v>202</v>
      </c>
      <c r="E64" s="385"/>
      <c r="F64" s="385"/>
      <c r="G64" s="385"/>
      <c r="H64" s="385"/>
      <c r="I64" s="385"/>
      <c r="J64" s="385"/>
      <c r="K64" s="386"/>
    </row>
    <row r="65" spans="2:11" ht="13">
      <c r="B65" s="296"/>
      <c r="C65" s="297"/>
      <c r="D65" s="301"/>
      <c r="E65" s="301"/>
      <c r="F65" s="301"/>
      <c r="G65" s="301"/>
      <c r="H65" s="301"/>
      <c r="I65" s="301"/>
      <c r="J65" s="301"/>
      <c r="K65" s="301"/>
    </row>
    <row r="66" spans="2:11" ht="62.25" customHeight="1">
      <c r="B66" s="308" t="s">
        <v>188</v>
      </c>
      <c r="C66" s="302"/>
      <c r="D66" s="384" t="s">
        <v>203</v>
      </c>
      <c r="E66" s="375"/>
      <c r="F66" s="375"/>
      <c r="G66" s="375"/>
      <c r="H66" s="375"/>
      <c r="I66" s="375"/>
      <c r="J66" s="375"/>
      <c r="K66" s="376"/>
    </row>
    <row r="67" spans="2:11" ht="13">
      <c r="B67" s="296"/>
      <c r="C67" s="297"/>
      <c r="D67" s="301"/>
      <c r="E67" s="301"/>
      <c r="F67" s="301"/>
      <c r="G67" s="301"/>
      <c r="H67" s="301"/>
      <c r="I67" s="301"/>
      <c r="J67" s="301"/>
      <c r="K67" s="301"/>
    </row>
    <row r="68" spans="2:11" ht="62.25" customHeight="1">
      <c r="B68" s="308"/>
      <c r="C68" s="302"/>
      <c r="D68" s="387" t="s">
        <v>204</v>
      </c>
      <c r="E68" s="375"/>
      <c r="F68" s="375"/>
      <c r="G68" s="375"/>
      <c r="H68" s="375"/>
      <c r="I68" s="375"/>
      <c r="J68" s="375"/>
      <c r="K68" s="376"/>
    </row>
    <row r="69" spans="2:11" ht="12.5">
      <c r="B69" s="296"/>
      <c r="C69" s="297"/>
      <c r="D69" s="297"/>
      <c r="E69" s="297"/>
      <c r="F69" s="297"/>
      <c r="G69" s="297"/>
      <c r="H69" s="297"/>
      <c r="I69" s="297"/>
      <c r="J69" s="297"/>
      <c r="K69" s="297"/>
    </row>
    <row r="70" spans="2:11" ht="90" customHeight="1">
      <c r="B70" s="308" t="s">
        <v>200</v>
      </c>
      <c r="C70" s="297"/>
      <c r="D70" s="387" t="s">
        <v>205</v>
      </c>
      <c r="E70" s="375"/>
      <c r="F70" s="375"/>
      <c r="G70" s="375"/>
      <c r="H70" s="375"/>
      <c r="I70" s="375"/>
      <c r="J70" s="375"/>
      <c r="K70" s="376"/>
    </row>
    <row r="71" spans="2:11" ht="12.75" customHeight="1"/>
    <row r="72" spans="2:11" ht="12.75" customHeight="1"/>
    <row r="73" spans="2:11" ht="12.75" customHeight="1"/>
    <row r="74" spans="2:11" ht="12.75" customHeight="1"/>
    <row r="75" spans="2:11" ht="12.75" customHeight="1"/>
    <row r="76" spans="2:11" ht="12.75" customHeight="1"/>
    <row r="77" spans="2:11" ht="12.75" customHeight="1"/>
    <row r="78" spans="2:11" ht="12.75" customHeight="1"/>
    <row r="79" spans="2:11" ht="12.75" customHeight="1"/>
  </sheetData>
  <sheetProtection algorithmName="SHA-512" hashValue="/xPJ7S7kQ12TXL7FiTvhn0mUmp/6djcOWtWsyTSgrk9cCD0ZJsvxSxpNXiYk7HM8yLOW4xcNHbFaJXihM1DHvw==" saltValue="Fu5QH/N7v9lP0b95irrA+g==" spinCount="100000" sheet="1" objects="1" scenarios="1"/>
  <mergeCells count="26">
    <mergeCell ref="D66:K66"/>
    <mergeCell ref="D68:K68"/>
    <mergeCell ref="D70:K70"/>
    <mergeCell ref="D48:K48"/>
    <mergeCell ref="D53:K53"/>
    <mergeCell ref="D55:K55"/>
    <mergeCell ref="D57:K57"/>
    <mergeCell ref="D62:K62"/>
    <mergeCell ref="D64:K64"/>
    <mergeCell ref="D45:K45"/>
    <mergeCell ref="D15:K15"/>
    <mergeCell ref="D17:K17"/>
    <mergeCell ref="D19:K19"/>
    <mergeCell ref="D22:K22"/>
    <mergeCell ref="D26:K26"/>
    <mergeCell ref="D30:K30"/>
    <mergeCell ref="D32:K32"/>
    <mergeCell ref="D34:K34"/>
    <mergeCell ref="D37:K37"/>
    <mergeCell ref="D41:K41"/>
    <mergeCell ref="D43:K43"/>
    <mergeCell ref="D11:K11"/>
    <mergeCell ref="B2:K2"/>
    <mergeCell ref="B4:K4"/>
    <mergeCell ref="D7:K7"/>
    <mergeCell ref="D9:K9"/>
  </mergeCells>
  <pageMargins left="0.27559055118110237" right="0.55118110236220474" top="0.43307086614173229" bottom="0.43307086614173229" header="0.27559055118110237" footer="0.23622047244094491"/>
  <pageSetup paperSize="8" scale="95" orientation="portrait" r:id="rId1"/>
  <headerFooter alignWithMargins="0">
    <oddFooter>&amp;R2019 Triennial Central Bank Survey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5"/>
  <dimension ref="A1:D23"/>
  <sheetViews>
    <sheetView showGridLines="0" zoomScaleNormal="100" workbookViewId="0">
      <selection activeCell="D11" sqref="D11"/>
    </sheetView>
  </sheetViews>
  <sheetFormatPr defaultColWidth="0" defaultRowHeight="11.5" zeroHeight="1"/>
  <cols>
    <col min="1" max="1" width="2.09765625" style="3" customWidth="1"/>
    <col min="2" max="2" width="6.8984375" style="3" customWidth="1"/>
    <col min="3" max="3" width="24.296875" style="3" customWidth="1"/>
    <col min="4" max="4" width="16.69921875" style="121" customWidth="1"/>
    <col min="5" max="5" width="9.09765625" style="3" customWidth="1"/>
    <col min="6" max="16384" width="0" style="3" hidden="1"/>
  </cols>
  <sheetData>
    <row r="1" spans="1:4">
      <c r="A1" s="2"/>
      <c r="B1" s="2"/>
      <c r="C1" s="2"/>
      <c r="D1" s="5"/>
    </row>
    <row r="2" spans="1:4" ht="14">
      <c r="A2" s="2"/>
      <c r="B2" s="2"/>
      <c r="C2" s="94" t="s">
        <v>51</v>
      </c>
      <c r="D2" s="114"/>
    </row>
    <row r="3" spans="1:4" ht="20.149999999999999" customHeight="1">
      <c r="A3" s="2"/>
      <c r="B3" s="2"/>
    </row>
    <row r="4" spans="1:4" ht="33" customHeight="1">
      <c r="A4" s="2"/>
      <c r="B4" s="2"/>
      <c r="C4" s="115" t="s">
        <v>49</v>
      </c>
      <c r="D4" s="16" t="s">
        <v>50</v>
      </c>
    </row>
    <row r="5" spans="1:4" ht="21" customHeight="1">
      <c r="A5" s="2"/>
      <c r="B5" s="2"/>
      <c r="C5" s="115" t="s">
        <v>166</v>
      </c>
      <c r="D5" s="16">
        <f>IF(AND(ISBLANK(CoverPage!D14),ISBLANK(CoverPage!D15),ISBLANK(CoverPage!D16)),1, 0) + COUNTIF(CoverPage!D11:D13, "") + COUNTIF(CoverPage!D19:D24,"")</f>
        <v>10</v>
      </c>
    </row>
    <row r="6" spans="1:4" ht="20.149999999999999" customHeight="1">
      <c r="A6" s="2"/>
      <c r="B6" s="2"/>
      <c r="C6" s="10" t="s">
        <v>68</v>
      </c>
      <c r="D6" s="4">
        <f>MAX(ABS('O1'!G47),ABS('O1'!G48))</f>
        <v>0</v>
      </c>
    </row>
    <row r="7" spans="1:4" ht="20.149999999999999" customHeight="1">
      <c r="A7" s="2"/>
      <c r="B7" s="2"/>
      <c r="C7" s="10" t="s">
        <v>69</v>
      </c>
      <c r="D7" s="4">
        <f>MAX(ABS('O2'!G47),ABS('O2'!G48))</f>
        <v>0</v>
      </c>
    </row>
    <row r="8" spans="1:4" ht="20.149999999999999" customHeight="1">
      <c r="A8" s="2"/>
      <c r="B8" s="2"/>
      <c r="C8" s="10" t="s">
        <v>70</v>
      </c>
      <c r="D8" s="4">
        <f>MAX(ABS('O3'!F36),ABS('O3'!F37))</f>
        <v>0</v>
      </c>
    </row>
    <row r="9" spans="1:4" ht="20.149999999999999" customHeight="1">
      <c r="A9" s="2"/>
      <c r="B9" s="2"/>
      <c r="C9" s="10" t="s">
        <v>71</v>
      </c>
      <c r="D9" s="4">
        <f>MAX(ABS('O4'!F30),ABS('O4'!F31))</f>
        <v>0</v>
      </c>
    </row>
    <row r="10" spans="1:4" ht="20.149999999999999" customHeight="1">
      <c r="A10" s="2"/>
      <c r="B10" s="5"/>
      <c r="C10" s="116" t="s">
        <v>72</v>
      </c>
      <c r="D10" s="7">
        <f>MAX(ABS('O5'!F44),ABS('O5'!F45))</f>
        <v>0</v>
      </c>
    </row>
    <row r="11" spans="1:4" ht="20.149999999999999" customHeight="1">
      <c r="A11" s="2"/>
      <c r="B11" s="5"/>
      <c r="C11" s="13" t="s">
        <v>63</v>
      </c>
      <c r="D11" s="117">
        <f>SUM(D5:D10)</f>
        <v>10</v>
      </c>
    </row>
    <row r="12" spans="1:4"/>
    <row r="13" spans="1:4"/>
    <row r="14" spans="1:4"/>
    <row r="15" spans="1:4"/>
    <row r="16" spans="1:4">
      <c r="D16" s="122"/>
    </row>
    <row r="17"/>
    <row r="18"/>
    <row r="19"/>
    <row r="20"/>
    <row r="21"/>
    <row r="22"/>
    <row r="23"/>
  </sheetData>
  <sheetProtection algorithmName="SHA-512" hashValue="G77guWjAvLIeFxwoGmVEWjOpEa/ZDu3hb36fSOFBJ1cgg2ejBncZA4TLuOabJ/jJJVzwVExrFZRZQUD6FXgUpQ==" saltValue="EVIVXhNQvNAod3wE/e/avg==" spinCount="100000" sheet="1" objects="1" scenarios="1"/>
  <phoneticPr fontId="3" type="noConversion"/>
  <conditionalFormatting sqref="D6:D11">
    <cfRule type="cellIs" dxfId="75" priority="1" stopIfTrue="1" operator="greaterThan">
      <formula>5</formula>
    </cfRule>
  </conditionalFormatting>
  <pageMargins left="0.74803149606299213" right="0.74803149606299213" top="0.98425196850393704" bottom="0.98425196850393704" header="0.51181102362204722" footer="0.51181102362204722"/>
  <pageSetup paperSize="8" orientation="portrait" r:id="rId1"/>
  <headerFooter alignWithMargins="0">
    <oddFooter>&amp;R2019 Triennial Central Bank Survey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49E92-D740-4CBD-82FB-D2C0ABA6A426}">
  <dimension ref="A1:AW114"/>
  <sheetViews>
    <sheetView zoomScale="80" zoomScaleNormal="80" workbookViewId="0">
      <pane xSplit="4" ySplit="7" topLeftCell="W61" activePane="bottomRight" state="frozen"/>
      <selection pane="topRight" activeCell="E1" sqref="E1"/>
      <selection pane="bottomLeft" activeCell="A8" sqref="A8"/>
      <selection pane="bottomRight" activeCell="AX1" sqref="AX1:AY1048576"/>
    </sheetView>
  </sheetViews>
  <sheetFormatPr defaultColWidth="9.09765625" defaultRowHeight="11.5"/>
  <cols>
    <col min="1" max="1" width="2.69921875" style="3" customWidth="1"/>
    <col min="2" max="2" width="8.8984375" style="3" customWidth="1"/>
    <col min="3" max="3" width="52" style="3" customWidth="1"/>
    <col min="4" max="44" width="20.69921875" style="3" customWidth="1"/>
    <col min="45" max="45" width="1.296875" style="3" customWidth="1"/>
    <col min="46" max="46" width="20.69921875" style="3" customWidth="1"/>
    <col min="47" max="49" width="8.8984375" style="146"/>
    <col min="50" max="16384" width="9.09765625" style="3"/>
  </cols>
  <sheetData>
    <row r="1" spans="1:49" ht="20">
      <c r="A1" s="146"/>
      <c r="B1" s="12" t="s">
        <v>73</v>
      </c>
      <c r="C1" s="20"/>
      <c r="D1" s="147"/>
      <c r="E1" s="147"/>
      <c r="F1" s="147"/>
      <c r="G1" s="147"/>
      <c r="H1" s="147"/>
      <c r="I1" s="147"/>
      <c r="J1" s="147"/>
      <c r="K1" s="147"/>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1"/>
      <c r="AS1" s="148"/>
      <c r="AT1" s="148"/>
    </row>
    <row r="2" spans="1:49" ht="18">
      <c r="A2" s="146"/>
      <c r="B2" s="21"/>
      <c r="C2" s="390" t="s">
        <v>32</v>
      </c>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c r="AG2" s="390"/>
      <c r="AH2" s="390"/>
      <c r="AI2" s="390"/>
      <c r="AJ2" s="390"/>
      <c r="AK2" s="390"/>
      <c r="AL2" s="390"/>
      <c r="AM2" s="390"/>
      <c r="AN2" s="390"/>
      <c r="AO2" s="390"/>
      <c r="AP2" s="390"/>
      <c r="AQ2" s="390"/>
      <c r="AR2" s="390"/>
      <c r="AS2" s="21"/>
      <c r="AT2" s="21"/>
    </row>
    <row r="3" spans="1:49" ht="18">
      <c r="A3" s="146"/>
      <c r="B3" s="21"/>
      <c r="C3" s="390" t="s">
        <v>74</v>
      </c>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390"/>
      <c r="AQ3" s="390"/>
      <c r="AR3" s="390"/>
      <c r="AS3" s="21"/>
      <c r="AT3" s="21"/>
    </row>
    <row r="4" spans="1:49" ht="18">
      <c r="A4" s="146"/>
      <c r="B4" s="21"/>
      <c r="C4" s="390" t="s">
        <v>169</v>
      </c>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21"/>
      <c r="AT4" s="21"/>
    </row>
    <row r="5" spans="1:49" ht="18">
      <c r="A5" s="146"/>
      <c r="B5" s="21"/>
      <c r="C5" s="390" t="s">
        <v>53</v>
      </c>
      <c r="D5" s="390"/>
      <c r="E5" s="390"/>
      <c r="F5" s="390"/>
      <c r="G5" s="390"/>
      <c r="H5" s="390"/>
      <c r="I5" s="390"/>
      <c r="J5" s="390"/>
      <c r="K5" s="390"/>
      <c r="L5" s="390"/>
      <c r="M5" s="390"/>
      <c r="N5" s="390"/>
      <c r="O5" s="390"/>
      <c r="P5" s="390"/>
      <c r="Q5" s="390"/>
      <c r="R5" s="390"/>
      <c r="S5" s="390"/>
      <c r="T5" s="390"/>
      <c r="U5" s="390"/>
      <c r="V5" s="390"/>
      <c r="W5" s="390"/>
      <c r="X5" s="390"/>
      <c r="Y5" s="390"/>
      <c r="Z5" s="390"/>
      <c r="AA5" s="390"/>
      <c r="AB5" s="390"/>
      <c r="AC5" s="390"/>
      <c r="AD5" s="390"/>
      <c r="AE5" s="390"/>
      <c r="AF5" s="390"/>
      <c r="AG5" s="390"/>
      <c r="AH5" s="390"/>
      <c r="AI5" s="390"/>
      <c r="AJ5" s="390"/>
      <c r="AK5" s="390"/>
      <c r="AL5" s="390"/>
      <c r="AM5" s="390"/>
      <c r="AN5" s="390"/>
      <c r="AO5" s="390"/>
      <c r="AP5" s="390"/>
      <c r="AQ5" s="390"/>
      <c r="AR5" s="390"/>
      <c r="AS5" s="21"/>
      <c r="AT5" s="21"/>
    </row>
    <row r="6" spans="1:49" ht="14">
      <c r="A6" s="146"/>
      <c r="B6" s="138"/>
      <c r="C6" s="22"/>
      <c r="D6" s="149"/>
      <c r="E6" s="149"/>
      <c r="F6" s="148"/>
      <c r="G6" s="148"/>
      <c r="H6" s="148"/>
      <c r="I6" s="148"/>
      <c r="J6" s="148"/>
      <c r="K6" s="149"/>
      <c r="L6" s="149"/>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row>
    <row r="7" spans="1:49" s="152" customFormat="1" ht="20.149999999999999" customHeight="1">
      <c r="A7" s="150"/>
      <c r="B7" s="151"/>
      <c r="C7" s="144" t="s">
        <v>0</v>
      </c>
      <c r="D7" s="15" t="s">
        <v>54</v>
      </c>
      <c r="E7" s="15" t="s">
        <v>37</v>
      </c>
      <c r="F7" s="15" t="s">
        <v>6</v>
      </c>
      <c r="G7" s="15" t="s">
        <v>46</v>
      </c>
      <c r="H7" s="15" t="s">
        <v>38</v>
      </c>
      <c r="I7" s="15" t="s">
        <v>13</v>
      </c>
      <c r="J7" s="15" t="s">
        <v>5</v>
      </c>
      <c r="K7" s="15" t="s">
        <v>4</v>
      </c>
      <c r="L7" s="15" t="s">
        <v>36</v>
      </c>
      <c r="M7" s="15" t="s">
        <v>25</v>
      </c>
      <c r="N7" s="15" t="s">
        <v>39</v>
      </c>
      <c r="O7" s="15" t="s">
        <v>14</v>
      </c>
      <c r="P7" s="15" t="s">
        <v>11</v>
      </c>
      <c r="Q7" s="15" t="s">
        <v>10</v>
      </c>
      <c r="R7" s="15" t="s">
        <v>3</v>
      </c>
      <c r="S7" s="15" t="s">
        <v>15</v>
      </c>
      <c r="T7" s="15" t="s">
        <v>16</v>
      </c>
      <c r="U7" s="15" t="s">
        <v>26</v>
      </c>
      <c r="V7" s="15" t="s">
        <v>40</v>
      </c>
      <c r="W7" s="15" t="s">
        <v>27</v>
      </c>
      <c r="X7" s="15" t="s">
        <v>2</v>
      </c>
      <c r="Y7" s="15" t="s">
        <v>17</v>
      </c>
      <c r="Z7" s="15" t="s">
        <v>18</v>
      </c>
      <c r="AA7" s="15" t="s">
        <v>41</v>
      </c>
      <c r="AB7" s="15" t="s">
        <v>29</v>
      </c>
      <c r="AC7" s="15" t="s">
        <v>28</v>
      </c>
      <c r="AD7" s="15" t="s">
        <v>42</v>
      </c>
      <c r="AE7" s="15" t="s">
        <v>19</v>
      </c>
      <c r="AF7" s="15" t="s">
        <v>20</v>
      </c>
      <c r="AG7" s="15" t="s">
        <v>47</v>
      </c>
      <c r="AH7" s="15" t="s">
        <v>21</v>
      </c>
      <c r="AI7" s="15" t="s">
        <v>43</v>
      </c>
      <c r="AJ7" s="15" t="s">
        <v>12</v>
      </c>
      <c r="AK7" s="15" t="s">
        <v>30</v>
      </c>
      <c r="AL7" s="15" t="s">
        <v>22</v>
      </c>
      <c r="AM7" s="15" t="s">
        <v>52</v>
      </c>
      <c r="AN7" s="15" t="s">
        <v>23</v>
      </c>
      <c r="AO7" s="15" t="s">
        <v>1</v>
      </c>
      <c r="AP7" s="15" t="s">
        <v>24</v>
      </c>
      <c r="AQ7" s="15" t="s">
        <v>75</v>
      </c>
      <c r="AR7" s="23" t="s">
        <v>7</v>
      </c>
      <c r="AS7" s="145"/>
      <c r="AT7" s="8"/>
      <c r="AU7" s="150"/>
      <c r="AV7" s="150"/>
      <c r="AW7" s="150"/>
    </row>
    <row r="8" spans="1:49" ht="30" customHeight="1">
      <c r="A8" s="146"/>
      <c r="B8" s="153"/>
      <c r="C8" s="48" t="s">
        <v>76</v>
      </c>
      <c r="D8" s="310"/>
      <c r="E8" s="310"/>
      <c r="F8" s="311"/>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2"/>
      <c r="AS8" s="14"/>
      <c r="AT8" s="9"/>
    </row>
    <row r="9" spans="1:49" ht="20.149999999999999" customHeight="1">
      <c r="A9" s="146"/>
      <c r="B9" s="154"/>
      <c r="C9" s="24" t="s">
        <v>77</v>
      </c>
      <c r="D9" s="313"/>
      <c r="E9" s="313"/>
      <c r="F9" s="313"/>
      <c r="G9" s="314"/>
      <c r="H9" s="313"/>
      <c r="I9" s="313"/>
      <c r="J9" s="313"/>
      <c r="K9" s="313"/>
      <c r="L9" s="31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3"/>
      <c r="AN9" s="313"/>
      <c r="AO9" s="313"/>
      <c r="AP9" s="313"/>
      <c r="AQ9" s="313"/>
      <c r="AR9" s="315">
        <f>SUM(D9:AQ9)/2</f>
        <v>0</v>
      </c>
      <c r="AS9" s="14"/>
      <c r="AT9" s="9"/>
    </row>
    <row r="10" spans="1:49" ht="20.149999999999999" customHeight="1">
      <c r="A10" s="146"/>
      <c r="B10" s="155"/>
      <c r="C10" s="24" t="s">
        <v>78</v>
      </c>
      <c r="D10" s="313"/>
      <c r="E10" s="313"/>
      <c r="F10" s="313"/>
      <c r="G10" s="313"/>
      <c r="H10" s="313"/>
      <c r="I10" s="313"/>
      <c r="J10" s="313"/>
      <c r="K10" s="313"/>
      <c r="L10" s="313"/>
      <c r="M10" s="313"/>
      <c r="N10" s="313"/>
      <c r="O10" s="313"/>
      <c r="P10" s="313"/>
      <c r="Q10" s="313"/>
      <c r="R10" s="313"/>
      <c r="S10" s="313"/>
      <c r="T10" s="313"/>
      <c r="U10" s="313"/>
      <c r="V10" s="313"/>
      <c r="W10" s="313"/>
      <c r="X10" s="313"/>
      <c r="Y10" s="313"/>
      <c r="Z10" s="313"/>
      <c r="AA10" s="313"/>
      <c r="AB10" s="313"/>
      <c r="AC10" s="313"/>
      <c r="AD10" s="313"/>
      <c r="AE10" s="313"/>
      <c r="AF10" s="313"/>
      <c r="AG10" s="313"/>
      <c r="AH10" s="313"/>
      <c r="AI10" s="313"/>
      <c r="AJ10" s="313"/>
      <c r="AK10" s="313"/>
      <c r="AL10" s="313"/>
      <c r="AM10" s="313"/>
      <c r="AN10" s="313"/>
      <c r="AO10" s="313"/>
      <c r="AP10" s="313"/>
      <c r="AQ10" s="313"/>
      <c r="AR10" s="315">
        <f>SUM(D10:AQ10)/2</f>
        <v>0</v>
      </c>
      <c r="AS10" s="14"/>
      <c r="AT10" s="156"/>
    </row>
    <row r="11" spans="1:49" ht="20.149999999999999" customHeight="1">
      <c r="A11" s="146"/>
      <c r="B11" s="155"/>
      <c r="C11" s="24" t="s">
        <v>79</v>
      </c>
      <c r="D11" s="313"/>
      <c r="E11" s="313"/>
      <c r="F11" s="313"/>
      <c r="G11" s="313"/>
      <c r="H11" s="313"/>
      <c r="I11" s="313"/>
      <c r="J11" s="313"/>
      <c r="K11" s="313"/>
      <c r="L11" s="313"/>
      <c r="M11" s="313"/>
      <c r="N11" s="313"/>
      <c r="O11" s="313"/>
      <c r="P11" s="313"/>
      <c r="Q11" s="313"/>
      <c r="R11" s="313"/>
      <c r="S11" s="313"/>
      <c r="T11" s="313"/>
      <c r="U11" s="313"/>
      <c r="V11" s="313"/>
      <c r="W11" s="313"/>
      <c r="X11" s="313"/>
      <c r="Y11" s="313"/>
      <c r="Z11" s="313"/>
      <c r="AA11" s="313"/>
      <c r="AB11" s="313"/>
      <c r="AC11" s="313"/>
      <c r="AD11" s="313"/>
      <c r="AE11" s="313"/>
      <c r="AF11" s="313"/>
      <c r="AG11" s="313"/>
      <c r="AH11" s="313"/>
      <c r="AI11" s="313"/>
      <c r="AJ11" s="313"/>
      <c r="AK11" s="313"/>
      <c r="AL11" s="313"/>
      <c r="AM11" s="313"/>
      <c r="AN11" s="313"/>
      <c r="AO11" s="313"/>
      <c r="AP11" s="313"/>
      <c r="AQ11" s="313"/>
      <c r="AR11" s="315">
        <f>SUM(D11:AQ11)/2</f>
        <v>0</v>
      </c>
      <c r="AS11" s="14"/>
      <c r="AT11" s="156"/>
    </row>
    <row r="12" spans="1:49" ht="20.149999999999999" customHeight="1">
      <c r="A12" s="146"/>
      <c r="B12" s="155"/>
      <c r="C12" s="24" t="s">
        <v>80</v>
      </c>
      <c r="D12" s="313"/>
      <c r="E12" s="313"/>
      <c r="F12" s="313"/>
      <c r="G12" s="313"/>
      <c r="H12" s="313"/>
      <c r="I12" s="313"/>
      <c r="J12" s="313"/>
      <c r="K12" s="313"/>
      <c r="L12" s="313"/>
      <c r="M12" s="313"/>
      <c r="N12" s="313"/>
      <c r="O12" s="313"/>
      <c r="P12" s="313"/>
      <c r="Q12" s="313"/>
      <c r="R12" s="313"/>
      <c r="S12" s="313"/>
      <c r="T12" s="313"/>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5">
        <f>SUM(D12:AQ12)/2</f>
        <v>0</v>
      </c>
      <c r="AS12" s="14"/>
      <c r="AT12" s="157"/>
    </row>
    <row r="13" spans="1:49" ht="30" customHeight="1">
      <c r="A13" s="146"/>
      <c r="B13" s="154"/>
      <c r="C13" s="8" t="s">
        <v>81</v>
      </c>
      <c r="D13" s="316">
        <f>+D9+D10+D12</f>
        <v>0</v>
      </c>
      <c r="E13" s="316">
        <f>+E9+E10+E12</f>
        <v>0</v>
      </c>
      <c r="F13" s="316">
        <f t="shared" ref="F13:AQ13" si="0">+F9+F10+F12</f>
        <v>0</v>
      </c>
      <c r="G13" s="316">
        <f t="shared" si="0"/>
        <v>0</v>
      </c>
      <c r="H13" s="316">
        <f t="shared" si="0"/>
        <v>0</v>
      </c>
      <c r="I13" s="316">
        <f t="shared" si="0"/>
        <v>0</v>
      </c>
      <c r="J13" s="316">
        <f t="shared" si="0"/>
        <v>0</v>
      </c>
      <c r="K13" s="316">
        <f t="shared" si="0"/>
        <v>0</v>
      </c>
      <c r="L13" s="316">
        <f t="shared" si="0"/>
        <v>0</v>
      </c>
      <c r="M13" s="316">
        <f t="shared" si="0"/>
        <v>0</v>
      </c>
      <c r="N13" s="316">
        <f t="shared" si="0"/>
        <v>0</v>
      </c>
      <c r="O13" s="316">
        <f t="shared" si="0"/>
        <v>0</v>
      </c>
      <c r="P13" s="316">
        <f t="shared" si="0"/>
        <v>0</v>
      </c>
      <c r="Q13" s="316">
        <f t="shared" si="0"/>
        <v>0</v>
      </c>
      <c r="R13" s="316">
        <f t="shared" si="0"/>
        <v>0</v>
      </c>
      <c r="S13" s="316">
        <f t="shared" si="0"/>
        <v>0</v>
      </c>
      <c r="T13" s="316">
        <f t="shared" si="0"/>
        <v>0</v>
      </c>
      <c r="U13" s="316">
        <f t="shared" si="0"/>
        <v>0</v>
      </c>
      <c r="V13" s="316">
        <f t="shared" si="0"/>
        <v>0</v>
      </c>
      <c r="W13" s="316">
        <f t="shared" si="0"/>
        <v>0</v>
      </c>
      <c r="X13" s="316">
        <f t="shared" si="0"/>
        <v>0</v>
      </c>
      <c r="Y13" s="316">
        <f t="shared" si="0"/>
        <v>0</v>
      </c>
      <c r="Z13" s="316">
        <f t="shared" si="0"/>
        <v>0</v>
      </c>
      <c r="AA13" s="316">
        <f t="shared" si="0"/>
        <v>0</v>
      </c>
      <c r="AB13" s="316">
        <f t="shared" si="0"/>
        <v>0</v>
      </c>
      <c r="AC13" s="316">
        <f t="shared" si="0"/>
        <v>0</v>
      </c>
      <c r="AD13" s="316">
        <f t="shared" si="0"/>
        <v>0</v>
      </c>
      <c r="AE13" s="316">
        <f t="shared" si="0"/>
        <v>0</v>
      </c>
      <c r="AF13" s="316">
        <f t="shared" si="0"/>
        <v>0</v>
      </c>
      <c r="AG13" s="316">
        <f t="shared" si="0"/>
        <v>0</v>
      </c>
      <c r="AH13" s="316">
        <f t="shared" si="0"/>
        <v>0</v>
      </c>
      <c r="AI13" s="316">
        <f t="shared" si="0"/>
        <v>0</v>
      </c>
      <c r="AJ13" s="316">
        <f t="shared" si="0"/>
        <v>0</v>
      </c>
      <c r="AK13" s="316">
        <f t="shared" si="0"/>
        <v>0</v>
      </c>
      <c r="AL13" s="316">
        <f t="shared" si="0"/>
        <v>0</v>
      </c>
      <c r="AM13" s="316">
        <f t="shared" si="0"/>
        <v>0</v>
      </c>
      <c r="AN13" s="316">
        <f t="shared" si="0"/>
        <v>0</v>
      </c>
      <c r="AO13" s="316">
        <f t="shared" si="0"/>
        <v>0</v>
      </c>
      <c r="AP13" s="316">
        <f t="shared" si="0"/>
        <v>0</v>
      </c>
      <c r="AQ13" s="316">
        <f t="shared" si="0"/>
        <v>0</v>
      </c>
      <c r="AR13" s="317">
        <f>SUM(D13:AQ13)/2</f>
        <v>0</v>
      </c>
      <c r="AS13" s="14"/>
      <c r="AT13" s="156"/>
    </row>
    <row r="14" spans="1:49" ht="30" customHeight="1">
      <c r="A14" s="146"/>
      <c r="B14" s="155"/>
      <c r="C14" s="8" t="s">
        <v>82</v>
      </c>
      <c r="D14" s="318"/>
      <c r="E14" s="318"/>
      <c r="F14" s="318"/>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9"/>
      <c r="AS14" s="14"/>
      <c r="AT14" s="156"/>
    </row>
    <row r="15" spans="1:49" ht="30" customHeight="1">
      <c r="A15" s="146"/>
      <c r="B15" s="153"/>
      <c r="C15" s="8" t="s">
        <v>45</v>
      </c>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0"/>
      <c r="AJ15" s="310"/>
      <c r="AK15" s="310"/>
      <c r="AL15" s="310"/>
      <c r="AM15" s="310"/>
      <c r="AN15" s="310"/>
      <c r="AO15" s="310"/>
      <c r="AP15" s="310"/>
      <c r="AQ15" s="310"/>
      <c r="AR15" s="320"/>
      <c r="AS15" s="14"/>
      <c r="AT15" s="9"/>
    </row>
    <row r="16" spans="1:49" ht="20.149999999999999" customHeight="1">
      <c r="A16" s="146"/>
      <c r="B16" s="154"/>
      <c r="C16" s="24" t="s">
        <v>77</v>
      </c>
      <c r="D16" s="313"/>
      <c r="E16" s="313"/>
      <c r="F16" s="313"/>
      <c r="G16" s="314"/>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5">
        <f>SUM(D16:AQ16)/2</f>
        <v>0</v>
      </c>
      <c r="AS16" s="14"/>
      <c r="AT16" s="9"/>
    </row>
    <row r="17" spans="1:46" ht="20.149999999999999" customHeight="1">
      <c r="A17" s="146"/>
      <c r="B17" s="155"/>
      <c r="C17" s="24" t="s">
        <v>78</v>
      </c>
      <c r="D17" s="313"/>
      <c r="E17" s="313"/>
      <c r="F17" s="313"/>
      <c r="G17" s="313"/>
      <c r="H17" s="313"/>
      <c r="I17" s="313"/>
      <c r="J17" s="313"/>
      <c r="K17" s="313"/>
      <c r="L17" s="313"/>
      <c r="M17" s="313"/>
      <c r="N17" s="313"/>
      <c r="O17" s="313"/>
      <c r="P17" s="313"/>
      <c r="Q17" s="313"/>
      <c r="R17" s="313"/>
      <c r="S17" s="313"/>
      <c r="T17" s="313"/>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5">
        <f>SUM(D17:AQ17)/2</f>
        <v>0</v>
      </c>
      <c r="AS17" s="14"/>
      <c r="AT17" s="9"/>
    </row>
    <row r="18" spans="1:46" ht="20.149999999999999" customHeight="1">
      <c r="A18" s="146"/>
      <c r="B18" s="155"/>
      <c r="C18" s="24" t="s">
        <v>79</v>
      </c>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5">
        <f>SUM(D18:AQ18)/2</f>
        <v>0</v>
      </c>
      <c r="AS18" s="14"/>
      <c r="AT18" s="156"/>
    </row>
    <row r="19" spans="1:46" ht="20.149999999999999" customHeight="1">
      <c r="A19" s="146"/>
      <c r="B19" s="155"/>
      <c r="C19" s="24" t="s">
        <v>80</v>
      </c>
      <c r="D19" s="313"/>
      <c r="E19" s="313"/>
      <c r="F19" s="313"/>
      <c r="G19" s="313"/>
      <c r="H19" s="313"/>
      <c r="I19" s="313"/>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c r="AK19" s="313"/>
      <c r="AL19" s="313"/>
      <c r="AM19" s="313"/>
      <c r="AN19" s="313"/>
      <c r="AO19" s="313"/>
      <c r="AP19" s="313"/>
      <c r="AQ19" s="313"/>
      <c r="AR19" s="315">
        <f>SUM(D19:AQ19)/2</f>
        <v>0</v>
      </c>
      <c r="AS19" s="14"/>
      <c r="AT19" s="156"/>
    </row>
    <row r="20" spans="1:46" ht="30" customHeight="1">
      <c r="A20" s="146"/>
      <c r="B20" s="154"/>
      <c r="C20" s="8" t="s">
        <v>81</v>
      </c>
      <c r="D20" s="316">
        <f t="shared" ref="D20:AQ20" si="1">+D16+D17+D19</f>
        <v>0</v>
      </c>
      <c r="E20" s="316">
        <f t="shared" si="1"/>
        <v>0</v>
      </c>
      <c r="F20" s="316">
        <f t="shared" si="1"/>
        <v>0</v>
      </c>
      <c r="G20" s="316">
        <f t="shared" si="1"/>
        <v>0</v>
      </c>
      <c r="H20" s="316">
        <f t="shared" si="1"/>
        <v>0</v>
      </c>
      <c r="I20" s="316">
        <f t="shared" si="1"/>
        <v>0</v>
      </c>
      <c r="J20" s="316">
        <f t="shared" si="1"/>
        <v>0</v>
      </c>
      <c r="K20" s="316">
        <f t="shared" si="1"/>
        <v>0</v>
      </c>
      <c r="L20" s="316">
        <f t="shared" si="1"/>
        <v>0</v>
      </c>
      <c r="M20" s="316">
        <f t="shared" si="1"/>
        <v>0</v>
      </c>
      <c r="N20" s="316">
        <f t="shared" si="1"/>
        <v>0</v>
      </c>
      <c r="O20" s="316">
        <f t="shared" si="1"/>
        <v>0</v>
      </c>
      <c r="P20" s="316">
        <f t="shared" si="1"/>
        <v>0</v>
      </c>
      <c r="Q20" s="316">
        <f t="shared" si="1"/>
        <v>0</v>
      </c>
      <c r="R20" s="316">
        <f t="shared" si="1"/>
        <v>0</v>
      </c>
      <c r="S20" s="316">
        <f t="shared" si="1"/>
        <v>0</v>
      </c>
      <c r="T20" s="316">
        <f t="shared" si="1"/>
        <v>0</v>
      </c>
      <c r="U20" s="316">
        <f t="shared" si="1"/>
        <v>0</v>
      </c>
      <c r="V20" s="316">
        <f t="shared" si="1"/>
        <v>0</v>
      </c>
      <c r="W20" s="316">
        <f t="shared" si="1"/>
        <v>0</v>
      </c>
      <c r="X20" s="316">
        <f t="shared" si="1"/>
        <v>0</v>
      </c>
      <c r="Y20" s="316">
        <f t="shared" si="1"/>
        <v>0</v>
      </c>
      <c r="Z20" s="316">
        <f t="shared" si="1"/>
        <v>0</v>
      </c>
      <c r="AA20" s="316">
        <f t="shared" si="1"/>
        <v>0</v>
      </c>
      <c r="AB20" s="316">
        <f t="shared" si="1"/>
        <v>0</v>
      </c>
      <c r="AC20" s="316">
        <f t="shared" si="1"/>
        <v>0</v>
      </c>
      <c r="AD20" s="316">
        <f t="shared" si="1"/>
        <v>0</v>
      </c>
      <c r="AE20" s="316">
        <f t="shared" si="1"/>
        <v>0</v>
      </c>
      <c r="AF20" s="316">
        <f t="shared" si="1"/>
        <v>0</v>
      </c>
      <c r="AG20" s="316">
        <f t="shared" si="1"/>
        <v>0</v>
      </c>
      <c r="AH20" s="316">
        <f t="shared" si="1"/>
        <v>0</v>
      </c>
      <c r="AI20" s="316">
        <f t="shared" si="1"/>
        <v>0</v>
      </c>
      <c r="AJ20" s="316">
        <f t="shared" si="1"/>
        <v>0</v>
      </c>
      <c r="AK20" s="316">
        <f t="shared" si="1"/>
        <v>0</v>
      </c>
      <c r="AL20" s="316">
        <f t="shared" si="1"/>
        <v>0</v>
      </c>
      <c r="AM20" s="316">
        <f t="shared" si="1"/>
        <v>0</v>
      </c>
      <c r="AN20" s="316">
        <f t="shared" si="1"/>
        <v>0</v>
      </c>
      <c r="AO20" s="316">
        <f t="shared" si="1"/>
        <v>0</v>
      </c>
      <c r="AP20" s="316">
        <f t="shared" si="1"/>
        <v>0</v>
      </c>
      <c r="AQ20" s="316">
        <f t="shared" si="1"/>
        <v>0</v>
      </c>
      <c r="AR20" s="317">
        <f>SUM(D20:AQ20)/2</f>
        <v>0</v>
      </c>
      <c r="AS20" s="14"/>
      <c r="AT20" s="9"/>
    </row>
    <row r="21" spans="1:46" ht="30" customHeight="1">
      <c r="A21" s="146"/>
      <c r="B21" s="153"/>
      <c r="C21" s="8" t="s">
        <v>83</v>
      </c>
      <c r="D21" s="310"/>
      <c r="E21" s="310"/>
      <c r="F21" s="310"/>
      <c r="G21" s="310"/>
      <c r="H21" s="310"/>
      <c r="I21" s="310"/>
      <c r="J21" s="310"/>
      <c r="K21" s="310"/>
      <c r="L21" s="310"/>
      <c r="M21" s="310"/>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c r="AL21" s="310"/>
      <c r="AM21" s="310"/>
      <c r="AN21" s="310"/>
      <c r="AO21" s="310"/>
      <c r="AP21" s="310"/>
      <c r="AQ21" s="310"/>
      <c r="AR21" s="320"/>
      <c r="AS21" s="14"/>
      <c r="AT21" s="9"/>
    </row>
    <row r="22" spans="1:46" ht="30" customHeight="1">
      <c r="A22" s="146"/>
      <c r="B22" s="153"/>
      <c r="C22" s="8" t="s">
        <v>84</v>
      </c>
      <c r="D22" s="310"/>
      <c r="E22" s="310"/>
      <c r="F22" s="310"/>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0"/>
      <c r="AL22" s="310"/>
      <c r="AM22" s="310"/>
      <c r="AN22" s="310"/>
      <c r="AO22" s="310"/>
      <c r="AP22" s="310"/>
      <c r="AQ22" s="310"/>
      <c r="AR22" s="320"/>
      <c r="AS22" s="14"/>
      <c r="AT22" s="9"/>
    </row>
    <row r="23" spans="1:46" ht="20.149999999999999" customHeight="1">
      <c r="A23" s="146"/>
      <c r="B23" s="158"/>
      <c r="C23" s="24" t="s">
        <v>77</v>
      </c>
      <c r="D23" s="313"/>
      <c r="E23" s="313"/>
      <c r="F23" s="313"/>
      <c r="G23" s="314"/>
      <c r="H23" s="313"/>
      <c r="I23" s="313"/>
      <c r="J23" s="313"/>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313"/>
      <c r="AM23" s="313"/>
      <c r="AN23" s="313"/>
      <c r="AO23" s="313"/>
      <c r="AP23" s="313"/>
      <c r="AQ23" s="313"/>
      <c r="AR23" s="315">
        <f>SUM(D23:AQ23)/2</f>
        <v>0</v>
      </c>
      <c r="AS23" s="14"/>
      <c r="AT23" s="9"/>
    </row>
    <row r="24" spans="1:46" ht="20.149999999999999" customHeight="1">
      <c r="A24" s="146"/>
      <c r="B24" s="154"/>
      <c r="C24" s="24" t="s">
        <v>78</v>
      </c>
      <c r="D24" s="313"/>
      <c r="E24" s="313"/>
      <c r="F24" s="313"/>
      <c r="G24" s="313"/>
      <c r="H24" s="313"/>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5">
        <f>SUM(D24:AQ24)/2</f>
        <v>0</v>
      </c>
      <c r="AS24" s="14"/>
      <c r="AT24" s="9"/>
    </row>
    <row r="25" spans="1:46" ht="20.149999999999999" customHeight="1">
      <c r="A25" s="146"/>
      <c r="B25" s="155"/>
      <c r="C25" s="24" t="s">
        <v>79</v>
      </c>
      <c r="D25" s="313"/>
      <c r="E25" s="313"/>
      <c r="F25" s="313"/>
      <c r="G25" s="313"/>
      <c r="H25" s="313"/>
      <c r="I25" s="313"/>
      <c r="J25" s="313"/>
      <c r="K25" s="313"/>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5">
        <f>SUM(D25:AQ25)/2</f>
        <v>0</v>
      </c>
      <c r="AS25" s="14"/>
      <c r="AT25" s="156"/>
    </row>
    <row r="26" spans="1:46" ht="20.149999999999999" customHeight="1">
      <c r="A26" s="146"/>
      <c r="B26" s="153"/>
      <c r="C26" s="24" t="s">
        <v>80</v>
      </c>
      <c r="D26" s="313"/>
      <c r="E26" s="313"/>
      <c r="F26" s="313"/>
      <c r="G26" s="313"/>
      <c r="H26" s="313"/>
      <c r="I26" s="313"/>
      <c r="J26" s="313"/>
      <c r="K26" s="313"/>
      <c r="L26" s="313"/>
      <c r="M26" s="313"/>
      <c r="N26" s="313"/>
      <c r="O26" s="313"/>
      <c r="P26" s="313"/>
      <c r="Q26" s="313"/>
      <c r="R26" s="313"/>
      <c r="S26" s="313"/>
      <c r="T26" s="313"/>
      <c r="U26" s="313"/>
      <c r="V26" s="313"/>
      <c r="W26" s="313"/>
      <c r="X26" s="313"/>
      <c r="Y26" s="313"/>
      <c r="Z26" s="313"/>
      <c r="AA26" s="313"/>
      <c r="AB26" s="313"/>
      <c r="AC26" s="313"/>
      <c r="AD26" s="313"/>
      <c r="AE26" s="313"/>
      <c r="AF26" s="313"/>
      <c r="AG26" s="313"/>
      <c r="AH26" s="313"/>
      <c r="AI26" s="313"/>
      <c r="AJ26" s="313"/>
      <c r="AK26" s="313"/>
      <c r="AL26" s="313"/>
      <c r="AM26" s="313"/>
      <c r="AN26" s="313"/>
      <c r="AO26" s="313"/>
      <c r="AP26" s="313"/>
      <c r="AQ26" s="313"/>
      <c r="AR26" s="315">
        <f>SUM(D26:AQ26)/2</f>
        <v>0</v>
      </c>
      <c r="AS26" s="14"/>
      <c r="AT26" s="9"/>
    </row>
    <row r="27" spans="1:46" ht="30" customHeight="1">
      <c r="A27" s="146"/>
      <c r="B27" s="158"/>
      <c r="C27" s="8" t="s">
        <v>81</v>
      </c>
      <c r="D27" s="316">
        <f t="shared" ref="D27:AQ27" si="2">+D23+D24+D26</f>
        <v>0</v>
      </c>
      <c r="E27" s="316">
        <f t="shared" si="2"/>
        <v>0</v>
      </c>
      <c r="F27" s="316">
        <f t="shared" si="2"/>
        <v>0</v>
      </c>
      <c r="G27" s="316">
        <f t="shared" si="2"/>
        <v>0</v>
      </c>
      <c r="H27" s="316">
        <f t="shared" si="2"/>
        <v>0</v>
      </c>
      <c r="I27" s="316">
        <f t="shared" si="2"/>
        <v>0</v>
      </c>
      <c r="J27" s="316">
        <f t="shared" si="2"/>
        <v>0</v>
      </c>
      <c r="K27" s="316">
        <f t="shared" si="2"/>
        <v>0</v>
      </c>
      <c r="L27" s="316">
        <f t="shared" si="2"/>
        <v>0</v>
      </c>
      <c r="M27" s="316">
        <f t="shared" si="2"/>
        <v>0</v>
      </c>
      <c r="N27" s="316">
        <f t="shared" si="2"/>
        <v>0</v>
      </c>
      <c r="O27" s="316">
        <f t="shared" si="2"/>
        <v>0</v>
      </c>
      <c r="P27" s="316">
        <f t="shared" si="2"/>
        <v>0</v>
      </c>
      <c r="Q27" s="316">
        <f t="shared" si="2"/>
        <v>0</v>
      </c>
      <c r="R27" s="316">
        <f t="shared" si="2"/>
        <v>0</v>
      </c>
      <c r="S27" s="316">
        <f t="shared" si="2"/>
        <v>0</v>
      </c>
      <c r="T27" s="316">
        <f t="shared" si="2"/>
        <v>0</v>
      </c>
      <c r="U27" s="316">
        <f t="shared" si="2"/>
        <v>0</v>
      </c>
      <c r="V27" s="316">
        <f t="shared" si="2"/>
        <v>0</v>
      </c>
      <c r="W27" s="316">
        <f t="shared" si="2"/>
        <v>0</v>
      </c>
      <c r="X27" s="316">
        <f t="shared" si="2"/>
        <v>0</v>
      </c>
      <c r="Y27" s="316">
        <f t="shared" si="2"/>
        <v>0</v>
      </c>
      <c r="Z27" s="316">
        <f t="shared" si="2"/>
        <v>0</v>
      </c>
      <c r="AA27" s="316">
        <f t="shared" si="2"/>
        <v>0</v>
      </c>
      <c r="AB27" s="316">
        <f t="shared" si="2"/>
        <v>0</v>
      </c>
      <c r="AC27" s="316">
        <f t="shared" si="2"/>
        <v>0</v>
      </c>
      <c r="AD27" s="316">
        <f t="shared" si="2"/>
        <v>0</v>
      </c>
      <c r="AE27" s="316">
        <f t="shared" si="2"/>
        <v>0</v>
      </c>
      <c r="AF27" s="316">
        <f t="shared" si="2"/>
        <v>0</v>
      </c>
      <c r="AG27" s="316">
        <f t="shared" si="2"/>
        <v>0</v>
      </c>
      <c r="AH27" s="316">
        <f t="shared" si="2"/>
        <v>0</v>
      </c>
      <c r="AI27" s="316">
        <f t="shared" si="2"/>
        <v>0</v>
      </c>
      <c r="AJ27" s="316">
        <f t="shared" si="2"/>
        <v>0</v>
      </c>
      <c r="AK27" s="316">
        <f t="shared" si="2"/>
        <v>0</v>
      </c>
      <c r="AL27" s="316">
        <f t="shared" si="2"/>
        <v>0</v>
      </c>
      <c r="AM27" s="316">
        <f t="shared" si="2"/>
        <v>0</v>
      </c>
      <c r="AN27" s="316">
        <f t="shared" si="2"/>
        <v>0</v>
      </c>
      <c r="AO27" s="316">
        <f t="shared" si="2"/>
        <v>0</v>
      </c>
      <c r="AP27" s="316">
        <f t="shared" si="2"/>
        <v>0</v>
      </c>
      <c r="AQ27" s="316">
        <f t="shared" si="2"/>
        <v>0</v>
      </c>
      <c r="AR27" s="317">
        <f>SUM(D27:AQ27)/2</f>
        <v>0</v>
      </c>
      <c r="AS27" s="14"/>
      <c r="AT27" s="9"/>
    </row>
    <row r="28" spans="1:46" ht="30" customHeight="1">
      <c r="A28" s="146"/>
      <c r="B28" s="154"/>
      <c r="C28" s="8" t="s">
        <v>82</v>
      </c>
      <c r="D28" s="318"/>
      <c r="E28" s="318"/>
      <c r="F28" s="318"/>
      <c r="G28" s="318"/>
      <c r="H28" s="318"/>
      <c r="I28" s="318"/>
      <c r="J28" s="318"/>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8"/>
      <c r="AH28" s="318"/>
      <c r="AI28" s="318"/>
      <c r="AJ28" s="318"/>
      <c r="AK28" s="318"/>
      <c r="AL28" s="318"/>
      <c r="AM28" s="318"/>
      <c r="AN28" s="318"/>
      <c r="AO28" s="318"/>
      <c r="AP28" s="318"/>
      <c r="AQ28" s="318"/>
      <c r="AR28" s="319"/>
      <c r="AS28" s="14"/>
      <c r="AT28" s="9"/>
    </row>
    <row r="29" spans="1:46" ht="30" customHeight="1">
      <c r="A29" s="146"/>
      <c r="B29" s="153"/>
      <c r="C29" s="8" t="s">
        <v>85</v>
      </c>
      <c r="D29" s="310"/>
      <c r="E29" s="310"/>
      <c r="F29" s="310"/>
      <c r="G29" s="310"/>
      <c r="H29" s="310"/>
      <c r="I29" s="310"/>
      <c r="J29" s="310"/>
      <c r="K29" s="310"/>
      <c r="L29" s="310"/>
      <c r="M29" s="310"/>
      <c r="N29" s="310"/>
      <c r="O29" s="310"/>
      <c r="P29" s="310"/>
      <c r="Q29" s="310"/>
      <c r="R29" s="310"/>
      <c r="S29" s="310"/>
      <c r="T29" s="310"/>
      <c r="U29" s="310"/>
      <c r="V29" s="310"/>
      <c r="W29" s="310"/>
      <c r="X29" s="310"/>
      <c r="Y29" s="310"/>
      <c r="Z29" s="310"/>
      <c r="AA29" s="310"/>
      <c r="AB29" s="310"/>
      <c r="AC29" s="310"/>
      <c r="AD29" s="310"/>
      <c r="AE29" s="310"/>
      <c r="AF29" s="310"/>
      <c r="AG29" s="310"/>
      <c r="AH29" s="310"/>
      <c r="AI29" s="310"/>
      <c r="AJ29" s="310"/>
      <c r="AK29" s="310"/>
      <c r="AL29" s="310"/>
      <c r="AM29" s="310"/>
      <c r="AN29" s="310"/>
      <c r="AO29" s="310"/>
      <c r="AP29" s="310"/>
      <c r="AQ29" s="310"/>
      <c r="AR29" s="320"/>
      <c r="AS29" s="14"/>
      <c r="AT29" s="9"/>
    </row>
    <row r="30" spans="1:46" ht="20.149999999999999" customHeight="1">
      <c r="A30" s="146"/>
      <c r="B30" s="154"/>
      <c r="C30" s="24" t="s">
        <v>77</v>
      </c>
      <c r="D30" s="313"/>
      <c r="E30" s="313"/>
      <c r="F30" s="313"/>
      <c r="G30" s="314"/>
      <c r="H30" s="313"/>
      <c r="I30" s="313"/>
      <c r="J30" s="313"/>
      <c r="K30" s="313"/>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5">
        <f>SUM(D30:AQ30)/2</f>
        <v>0</v>
      </c>
      <c r="AS30" s="14"/>
      <c r="AT30" s="9"/>
    </row>
    <row r="31" spans="1:46" ht="20.149999999999999" customHeight="1">
      <c r="A31" s="146"/>
      <c r="B31" s="154"/>
      <c r="C31" s="24" t="s">
        <v>78</v>
      </c>
      <c r="D31" s="313"/>
      <c r="E31" s="313"/>
      <c r="F31" s="313"/>
      <c r="G31" s="313"/>
      <c r="H31" s="313"/>
      <c r="I31" s="313"/>
      <c r="J31" s="313"/>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5">
        <f>SUM(D31:AQ31)/2</f>
        <v>0</v>
      </c>
      <c r="AS31" s="14"/>
      <c r="AT31" s="9"/>
    </row>
    <row r="32" spans="1:46" ht="20.149999999999999" customHeight="1">
      <c r="A32" s="146"/>
      <c r="B32" s="155"/>
      <c r="C32" s="24" t="s">
        <v>79</v>
      </c>
      <c r="D32" s="313"/>
      <c r="E32" s="313"/>
      <c r="F32" s="313"/>
      <c r="G32" s="313"/>
      <c r="H32" s="313"/>
      <c r="I32" s="313"/>
      <c r="J32" s="313"/>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13"/>
      <c r="AM32" s="313"/>
      <c r="AN32" s="313"/>
      <c r="AO32" s="313"/>
      <c r="AP32" s="313"/>
      <c r="AQ32" s="313"/>
      <c r="AR32" s="315">
        <f>SUM(D32:AQ32)/2</f>
        <v>0</v>
      </c>
      <c r="AS32" s="14"/>
      <c r="AT32" s="156"/>
    </row>
    <row r="33" spans="1:46" ht="20.149999999999999" customHeight="1">
      <c r="A33" s="146"/>
      <c r="B33" s="153"/>
      <c r="C33" s="24" t="s">
        <v>80</v>
      </c>
      <c r="D33" s="313"/>
      <c r="E33" s="313"/>
      <c r="F33" s="313"/>
      <c r="G33" s="313"/>
      <c r="H33" s="313"/>
      <c r="I33" s="313"/>
      <c r="J33" s="313"/>
      <c r="K33" s="313"/>
      <c r="L33" s="313"/>
      <c r="M33" s="313"/>
      <c r="N33" s="313"/>
      <c r="O33" s="313"/>
      <c r="P33" s="313"/>
      <c r="Q33" s="313"/>
      <c r="R33" s="313"/>
      <c r="S33" s="313"/>
      <c r="T33" s="313"/>
      <c r="U33" s="313"/>
      <c r="V33" s="313"/>
      <c r="W33" s="313"/>
      <c r="X33" s="313"/>
      <c r="Y33" s="313"/>
      <c r="Z33" s="313"/>
      <c r="AA33" s="313"/>
      <c r="AB33" s="313"/>
      <c r="AC33" s="313"/>
      <c r="AD33" s="313"/>
      <c r="AE33" s="313"/>
      <c r="AF33" s="313"/>
      <c r="AG33" s="313"/>
      <c r="AH33" s="313"/>
      <c r="AI33" s="313"/>
      <c r="AJ33" s="313"/>
      <c r="AK33" s="313"/>
      <c r="AL33" s="313"/>
      <c r="AM33" s="313"/>
      <c r="AN33" s="313"/>
      <c r="AO33" s="313"/>
      <c r="AP33" s="313"/>
      <c r="AQ33" s="313"/>
      <c r="AR33" s="315">
        <f>SUM(D33:AQ33)/2</f>
        <v>0</v>
      </c>
      <c r="AS33" s="14"/>
      <c r="AT33" s="9"/>
    </row>
    <row r="34" spans="1:46" ht="30" customHeight="1">
      <c r="A34" s="146"/>
      <c r="B34" s="154"/>
      <c r="C34" s="8" t="s">
        <v>81</v>
      </c>
      <c r="D34" s="316">
        <f t="shared" ref="D34:AQ34" si="3">+D30+D31+D33</f>
        <v>0</v>
      </c>
      <c r="E34" s="316">
        <f t="shared" si="3"/>
        <v>0</v>
      </c>
      <c r="F34" s="316">
        <f t="shared" si="3"/>
        <v>0</v>
      </c>
      <c r="G34" s="316">
        <f t="shared" si="3"/>
        <v>0</v>
      </c>
      <c r="H34" s="316">
        <f t="shared" si="3"/>
        <v>0</v>
      </c>
      <c r="I34" s="316">
        <f t="shared" si="3"/>
        <v>0</v>
      </c>
      <c r="J34" s="316">
        <f t="shared" si="3"/>
        <v>0</v>
      </c>
      <c r="K34" s="316">
        <f t="shared" si="3"/>
        <v>0</v>
      </c>
      <c r="L34" s="316">
        <f t="shared" si="3"/>
        <v>0</v>
      </c>
      <c r="M34" s="316">
        <f t="shared" si="3"/>
        <v>0</v>
      </c>
      <c r="N34" s="316">
        <f t="shared" si="3"/>
        <v>0</v>
      </c>
      <c r="O34" s="316">
        <f t="shared" si="3"/>
        <v>0</v>
      </c>
      <c r="P34" s="316">
        <f t="shared" si="3"/>
        <v>0</v>
      </c>
      <c r="Q34" s="316">
        <f t="shared" si="3"/>
        <v>0</v>
      </c>
      <c r="R34" s="316">
        <f t="shared" si="3"/>
        <v>0</v>
      </c>
      <c r="S34" s="316">
        <f t="shared" si="3"/>
        <v>0</v>
      </c>
      <c r="T34" s="316">
        <f t="shared" si="3"/>
        <v>0</v>
      </c>
      <c r="U34" s="316">
        <f t="shared" si="3"/>
        <v>0</v>
      </c>
      <c r="V34" s="316">
        <f t="shared" si="3"/>
        <v>0</v>
      </c>
      <c r="W34" s="316">
        <f t="shared" si="3"/>
        <v>0</v>
      </c>
      <c r="X34" s="316">
        <f t="shared" si="3"/>
        <v>0</v>
      </c>
      <c r="Y34" s="316">
        <f t="shared" si="3"/>
        <v>0</v>
      </c>
      <c r="Z34" s="316">
        <f t="shared" si="3"/>
        <v>0</v>
      </c>
      <c r="AA34" s="316">
        <f t="shared" si="3"/>
        <v>0</v>
      </c>
      <c r="AB34" s="316">
        <f t="shared" si="3"/>
        <v>0</v>
      </c>
      <c r="AC34" s="316">
        <f t="shared" si="3"/>
        <v>0</v>
      </c>
      <c r="AD34" s="316">
        <f t="shared" si="3"/>
        <v>0</v>
      </c>
      <c r="AE34" s="316">
        <f t="shared" si="3"/>
        <v>0</v>
      </c>
      <c r="AF34" s="316">
        <f t="shared" si="3"/>
        <v>0</v>
      </c>
      <c r="AG34" s="316">
        <f t="shared" si="3"/>
        <v>0</v>
      </c>
      <c r="AH34" s="316">
        <f t="shared" si="3"/>
        <v>0</v>
      </c>
      <c r="AI34" s="316">
        <f t="shared" si="3"/>
        <v>0</v>
      </c>
      <c r="AJ34" s="316">
        <f t="shared" si="3"/>
        <v>0</v>
      </c>
      <c r="AK34" s="316">
        <f t="shared" si="3"/>
        <v>0</v>
      </c>
      <c r="AL34" s="316">
        <f t="shared" si="3"/>
        <v>0</v>
      </c>
      <c r="AM34" s="316">
        <f t="shared" si="3"/>
        <v>0</v>
      </c>
      <c r="AN34" s="316">
        <f t="shared" si="3"/>
        <v>0</v>
      </c>
      <c r="AO34" s="316">
        <f t="shared" si="3"/>
        <v>0</v>
      </c>
      <c r="AP34" s="316">
        <f t="shared" si="3"/>
        <v>0</v>
      </c>
      <c r="AQ34" s="316">
        <f t="shared" si="3"/>
        <v>0</v>
      </c>
      <c r="AR34" s="317">
        <f>SUM(D34:AQ34)/2</f>
        <v>0</v>
      </c>
      <c r="AS34" s="14"/>
      <c r="AT34" s="9"/>
    </row>
    <row r="35" spans="1:46" ht="30" customHeight="1">
      <c r="A35" s="146"/>
      <c r="B35" s="154"/>
      <c r="C35" s="8" t="s">
        <v>82</v>
      </c>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9"/>
      <c r="AS35" s="14"/>
      <c r="AT35" s="9"/>
    </row>
    <row r="36" spans="1:46" ht="30" customHeight="1">
      <c r="A36" s="146"/>
      <c r="B36" s="154"/>
      <c r="C36" s="8" t="s">
        <v>8</v>
      </c>
      <c r="D36" s="316">
        <f t="shared" ref="D36:AQ36" si="4">+SUM(D34,D27)</f>
        <v>0</v>
      </c>
      <c r="E36" s="316">
        <f t="shared" si="4"/>
        <v>0</v>
      </c>
      <c r="F36" s="316">
        <f t="shared" si="4"/>
        <v>0</v>
      </c>
      <c r="G36" s="316">
        <f t="shared" si="4"/>
        <v>0</v>
      </c>
      <c r="H36" s="316">
        <f t="shared" si="4"/>
        <v>0</v>
      </c>
      <c r="I36" s="316">
        <f t="shared" si="4"/>
        <v>0</v>
      </c>
      <c r="J36" s="316">
        <f t="shared" si="4"/>
        <v>0</v>
      </c>
      <c r="K36" s="316">
        <f t="shared" si="4"/>
        <v>0</v>
      </c>
      <c r="L36" s="316">
        <f t="shared" si="4"/>
        <v>0</v>
      </c>
      <c r="M36" s="316">
        <f t="shared" si="4"/>
        <v>0</v>
      </c>
      <c r="N36" s="316">
        <f t="shared" si="4"/>
        <v>0</v>
      </c>
      <c r="O36" s="316">
        <f t="shared" si="4"/>
        <v>0</v>
      </c>
      <c r="P36" s="316">
        <f t="shared" si="4"/>
        <v>0</v>
      </c>
      <c r="Q36" s="316">
        <f t="shared" si="4"/>
        <v>0</v>
      </c>
      <c r="R36" s="316">
        <f t="shared" si="4"/>
        <v>0</v>
      </c>
      <c r="S36" s="316">
        <f t="shared" si="4"/>
        <v>0</v>
      </c>
      <c r="T36" s="316">
        <f t="shared" si="4"/>
        <v>0</v>
      </c>
      <c r="U36" s="316">
        <f t="shared" si="4"/>
        <v>0</v>
      </c>
      <c r="V36" s="316">
        <f t="shared" si="4"/>
        <v>0</v>
      </c>
      <c r="W36" s="316">
        <f t="shared" si="4"/>
        <v>0</v>
      </c>
      <c r="X36" s="316">
        <f t="shared" si="4"/>
        <v>0</v>
      </c>
      <c r="Y36" s="316">
        <f t="shared" si="4"/>
        <v>0</v>
      </c>
      <c r="Z36" s="316">
        <f t="shared" si="4"/>
        <v>0</v>
      </c>
      <c r="AA36" s="316">
        <f t="shared" si="4"/>
        <v>0</v>
      </c>
      <c r="AB36" s="316">
        <f t="shared" si="4"/>
        <v>0</v>
      </c>
      <c r="AC36" s="316">
        <f t="shared" si="4"/>
        <v>0</v>
      </c>
      <c r="AD36" s="316">
        <f t="shared" si="4"/>
        <v>0</v>
      </c>
      <c r="AE36" s="316">
        <f t="shared" si="4"/>
        <v>0</v>
      </c>
      <c r="AF36" s="316">
        <f t="shared" si="4"/>
        <v>0</v>
      </c>
      <c r="AG36" s="316">
        <f t="shared" si="4"/>
        <v>0</v>
      </c>
      <c r="AH36" s="316">
        <f t="shared" si="4"/>
        <v>0</v>
      </c>
      <c r="AI36" s="316">
        <f t="shared" si="4"/>
        <v>0</v>
      </c>
      <c r="AJ36" s="316">
        <f t="shared" si="4"/>
        <v>0</v>
      </c>
      <c r="AK36" s="316">
        <f t="shared" si="4"/>
        <v>0</v>
      </c>
      <c r="AL36" s="316">
        <f t="shared" si="4"/>
        <v>0</v>
      </c>
      <c r="AM36" s="316">
        <f t="shared" si="4"/>
        <v>0</v>
      </c>
      <c r="AN36" s="316">
        <f t="shared" si="4"/>
        <v>0</v>
      </c>
      <c r="AO36" s="316">
        <f t="shared" si="4"/>
        <v>0</v>
      </c>
      <c r="AP36" s="316">
        <f t="shared" si="4"/>
        <v>0</v>
      </c>
      <c r="AQ36" s="316">
        <f t="shared" si="4"/>
        <v>0</v>
      </c>
      <c r="AR36" s="317">
        <f>SUM(D36:AQ36)/2</f>
        <v>0</v>
      </c>
      <c r="AS36" s="14"/>
      <c r="AT36" s="9"/>
    </row>
    <row r="37" spans="1:46" ht="20.149999999999999" customHeight="1">
      <c r="A37" s="146"/>
      <c r="B37" s="158"/>
      <c r="C37" s="25" t="s">
        <v>86</v>
      </c>
      <c r="D37" s="321"/>
      <c r="E37" s="321"/>
      <c r="F37" s="321"/>
      <c r="G37" s="321"/>
      <c r="H37" s="321"/>
      <c r="I37" s="321"/>
      <c r="J37" s="321"/>
      <c r="K37" s="321"/>
      <c r="L37" s="321"/>
      <c r="M37" s="321"/>
      <c r="N37" s="321"/>
      <c r="O37" s="321"/>
      <c r="P37" s="321"/>
      <c r="Q37" s="321"/>
      <c r="R37" s="321"/>
      <c r="S37" s="321"/>
      <c r="T37" s="321"/>
      <c r="U37" s="321"/>
      <c r="V37" s="321"/>
      <c r="W37" s="321"/>
      <c r="X37" s="321"/>
      <c r="Y37" s="321"/>
      <c r="Z37" s="321"/>
      <c r="AA37" s="321"/>
      <c r="AB37" s="321"/>
      <c r="AC37" s="321"/>
      <c r="AD37" s="321"/>
      <c r="AE37" s="321"/>
      <c r="AF37" s="321"/>
      <c r="AG37" s="321"/>
      <c r="AH37" s="321"/>
      <c r="AI37" s="321"/>
      <c r="AJ37" s="321"/>
      <c r="AK37" s="321"/>
      <c r="AL37" s="321"/>
      <c r="AM37" s="321"/>
      <c r="AN37" s="321"/>
      <c r="AO37" s="321"/>
      <c r="AP37" s="321"/>
      <c r="AQ37" s="321"/>
      <c r="AR37" s="319"/>
      <c r="AS37" s="14"/>
      <c r="AT37" s="9"/>
    </row>
    <row r="38" spans="1:46" ht="30" customHeight="1">
      <c r="A38" s="146"/>
      <c r="B38" s="154"/>
      <c r="C38" s="8" t="s">
        <v>9</v>
      </c>
      <c r="D38" s="316">
        <f t="shared" ref="D38:AQ38" si="5">+SUM(D36,D20,D13)</f>
        <v>0</v>
      </c>
      <c r="E38" s="316">
        <f t="shared" si="5"/>
        <v>0</v>
      </c>
      <c r="F38" s="316">
        <f t="shared" si="5"/>
        <v>0</v>
      </c>
      <c r="G38" s="316">
        <f t="shared" si="5"/>
        <v>0</v>
      </c>
      <c r="H38" s="316">
        <f t="shared" si="5"/>
        <v>0</v>
      </c>
      <c r="I38" s="316">
        <f t="shared" si="5"/>
        <v>0</v>
      </c>
      <c r="J38" s="316">
        <f t="shared" si="5"/>
        <v>0</v>
      </c>
      <c r="K38" s="316">
        <f t="shared" si="5"/>
        <v>0</v>
      </c>
      <c r="L38" s="316">
        <f t="shared" si="5"/>
        <v>0</v>
      </c>
      <c r="M38" s="316">
        <f t="shared" si="5"/>
        <v>0</v>
      </c>
      <c r="N38" s="316">
        <f t="shared" si="5"/>
        <v>0</v>
      </c>
      <c r="O38" s="316">
        <f>+SUM(O36,O20,O13)</f>
        <v>0</v>
      </c>
      <c r="P38" s="316">
        <f t="shared" si="5"/>
        <v>0</v>
      </c>
      <c r="Q38" s="316">
        <f t="shared" si="5"/>
        <v>0</v>
      </c>
      <c r="R38" s="316">
        <f t="shared" si="5"/>
        <v>0</v>
      </c>
      <c r="S38" s="316">
        <f t="shared" si="5"/>
        <v>0</v>
      </c>
      <c r="T38" s="316">
        <f t="shared" si="5"/>
        <v>0</v>
      </c>
      <c r="U38" s="316">
        <f t="shared" si="5"/>
        <v>0</v>
      </c>
      <c r="V38" s="316">
        <f t="shared" si="5"/>
        <v>0</v>
      </c>
      <c r="W38" s="316">
        <f t="shared" si="5"/>
        <v>0</v>
      </c>
      <c r="X38" s="316">
        <f t="shared" si="5"/>
        <v>0</v>
      </c>
      <c r="Y38" s="316">
        <f t="shared" si="5"/>
        <v>0</v>
      </c>
      <c r="Z38" s="316">
        <f t="shared" si="5"/>
        <v>0</v>
      </c>
      <c r="AA38" s="316">
        <f t="shared" si="5"/>
        <v>0</v>
      </c>
      <c r="AB38" s="316">
        <f t="shared" si="5"/>
        <v>0</v>
      </c>
      <c r="AC38" s="316">
        <f t="shared" si="5"/>
        <v>0</v>
      </c>
      <c r="AD38" s="316">
        <f t="shared" si="5"/>
        <v>0</v>
      </c>
      <c r="AE38" s="316">
        <f t="shared" si="5"/>
        <v>0</v>
      </c>
      <c r="AF38" s="316">
        <f t="shared" si="5"/>
        <v>0</v>
      </c>
      <c r="AG38" s="316">
        <f t="shared" si="5"/>
        <v>0</v>
      </c>
      <c r="AH38" s="316">
        <f t="shared" si="5"/>
        <v>0</v>
      </c>
      <c r="AI38" s="316">
        <f t="shared" si="5"/>
        <v>0</v>
      </c>
      <c r="AJ38" s="316">
        <f t="shared" si="5"/>
        <v>0</v>
      </c>
      <c r="AK38" s="316">
        <f t="shared" si="5"/>
        <v>0</v>
      </c>
      <c r="AL38" s="316">
        <f t="shared" si="5"/>
        <v>0</v>
      </c>
      <c r="AM38" s="316">
        <f t="shared" si="5"/>
        <v>0</v>
      </c>
      <c r="AN38" s="316">
        <f t="shared" si="5"/>
        <v>0</v>
      </c>
      <c r="AO38" s="316">
        <f t="shared" si="5"/>
        <v>0</v>
      </c>
      <c r="AP38" s="316">
        <f t="shared" si="5"/>
        <v>0</v>
      </c>
      <c r="AQ38" s="316">
        <f t="shared" si="5"/>
        <v>0</v>
      </c>
      <c r="AR38" s="317">
        <f>+SUM(AR36,AR20,AR13,AR37)</f>
        <v>0</v>
      </c>
      <c r="AS38" s="14"/>
      <c r="AT38" s="9"/>
    </row>
    <row r="39" spans="1:46" ht="30" customHeight="1">
      <c r="A39" s="146"/>
      <c r="B39" s="154"/>
      <c r="C39" s="50" t="s">
        <v>87</v>
      </c>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7">
        <f>+SUM(AR37,AR35,AR28,AR20,AR14)</f>
        <v>0</v>
      </c>
      <c r="AS39" s="14"/>
      <c r="AT39" s="9"/>
    </row>
    <row r="40" spans="1:46" ht="30" customHeight="1">
      <c r="A40" s="146"/>
      <c r="B40" s="158"/>
      <c r="C40" s="8" t="s">
        <v>88</v>
      </c>
      <c r="D40" s="310"/>
      <c r="E40" s="310"/>
      <c r="F40" s="311"/>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2"/>
      <c r="AS40" s="14"/>
      <c r="AT40" s="9"/>
    </row>
    <row r="41" spans="1:46" ht="20.149999999999999" customHeight="1">
      <c r="A41" s="146"/>
      <c r="B41" s="158"/>
      <c r="C41" s="25" t="s">
        <v>89</v>
      </c>
      <c r="D41" s="313"/>
      <c r="E41" s="313"/>
      <c r="F41" s="313"/>
      <c r="G41" s="313"/>
      <c r="H41" s="313"/>
      <c r="I41" s="313"/>
      <c r="J41" s="313"/>
      <c r="K41" s="313"/>
      <c r="L41" s="313"/>
      <c r="M41" s="313"/>
      <c r="N41" s="313"/>
      <c r="O41" s="313"/>
      <c r="P41" s="313"/>
      <c r="Q41" s="313"/>
      <c r="R41" s="313"/>
      <c r="S41" s="313"/>
      <c r="T41" s="313"/>
      <c r="U41" s="313"/>
      <c r="V41" s="313"/>
      <c r="W41" s="313"/>
      <c r="X41" s="313"/>
      <c r="Y41" s="313"/>
      <c r="Z41" s="313"/>
      <c r="AA41" s="313"/>
      <c r="AB41" s="313"/>
      <c r="AC41" s="313"/>
      <c r="AD41" s="313"/>
      <c r="AE41" s="313"/>
      <c r="AF41" s="313"/>
      <c r="AG41" s="313"/>
      <c r="AH41" s="313"/>
      <c r="AI41" s="313"/>
      <c r="AJ41" s="313"/>
      <c r="AK41" s="313"/>
      <c r="AL41" s="313"/>
      <c r="AM41" s="313"/>
      <c r="AN41" s="313"/>
      <c r="AO41" s="313"/>
      <c r="AP41" s="313"/>
      <c r="AQ41" s="313"/>
      <c r="AR41" s="315">
        <f>SUM(D41:AQ41)/2</f>
        <v>0</v>
      </c>
      <c r="AS41" s="14"/>
      <c r="AT41" s="9"/>
    </row>
    <row r="42" spans="1:46" ht="20.149999999999999" customHeight="1">
      <c r="A42" s="146"/>
      <c r="B42" s="159"/>
      <c r="C42" s="26" t="s">
        <v>90</v>
      </c>
      <c r="D42" s="313"/>
      <c r="E42" s="313"/>
      <c r="F42" s="313"/>
      <c r="G42" s="313"/>
      <c r="H42" s="313"/>
      <c r="I42" s="313"/>
      <c r="J42" s="313"/>
      <c r="K42" s="313"/>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3"/>
      <c r="AP42" s="313"/>
      <c r="AQ42" s="313"/>
      <c r="AR42" s="315">
        <f>SUM(D42:AQ42)/2</f>
        <v>0</v>
      </c>
      <c r="AS42" s="27"/>
      <c r="AT42" s="9"/>
    </row>
    <row r="43" spans="1:46" ht="47.15" customHeight="1">
      <c r="A43" s="146"/>
      <c r="B43" s="28"/>
      <c r="C43" s="391" t="s">
        <v>91</v>
      </c>
      <c r="D43" s="391"/>
      <c r="E43" s="391"/>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c r="AD43" s="391"/>
      <c r="AE43" s="391"/>
      <c r="AF43" s="391"/>
      <c r="AG43" s="391"/>
      <c r="AH43" s="391"/>
      <c r="AI43" s="391"/>
      <c r="AJ43" s="391"/>
      <c r="AK43" s="391"/>
      <c r="AL43" s="391"/>
      <c r="AM43" s="391"/>
      <c r="AN43" s="391"/>
      <c r="AO43" s="391"/>
      <c r="AP43" s="391"/>
      <c r="AQ43" s="391"/>
      <c r="AR43" s="391"/>
      <c r="AS43" s="29"/>
      <c r="AT43" s="9"/>
    </row>
    <row r="44" spans="1:46" ht="14">
      <c r="A44" s="146"/>
      <c r="B44" s="24" t="s">
        <v>92</v>
      </c>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1:46" ht="16.5">
      <c r="A45" s="146"/>
      <c r="B45" s="160"/>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1:46" ht="14">
      <c r="A46" s="14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7" spans="1:46" ht="14.25" customHeight="1">
      <c r="A47" s="146"/>
      <c r="B47" s="146"/>
      <c r="C47" s="9"/>
      <c r="D47" s="146"/>
      <c r="E47" s="146"/>
      <c r="F47" s="269" t="s">
        <v>33</v>
      </c>
      <c r="G47" s="273">
        <f>MAX(D52:AT88)</f>
        <v>0</v>
      </c>
      <c r="H47" s="388"/>
      <c r="I47" s="389"/>
      <c r="J47" s="389"/>
      <c r="K47" s="389"/>
      <c r="L47" s="389"/>
      <c r="M47" s="268"/>
      <c r="N47" s="268"/>
      <c r="O47" s="268"/>
      <c r="P47" s="268"/>
      <c r="Q47" s="268"/>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46"/>
      <c r="AS47" s="146"/>
      <c r="AT47" s="146"/>
    </row>
    <row r="48" spans="1:46" ht="24.65" customHeight="1">
      <c r="A48" s="146"/>
      <c r="B48" s="32" t="s">
        <v>31</v>
      </c>
      <c r="C48" s="33"/>
      <c r="D48" s="34"/>
      <c r="E48" s="34"/>
      <c r="F48" s="271" t="s">
        <v>34</v>
      </c>
      <c r="G48" s="274">
        <f>MIN(D52:AT88)</f>
        <v>0</v>
      </c>
      <c r="H48" s="388"/>
      <c r="I48" s="389"/>
      <c r="J48" s="389"/>
      <c r="K48" s="389"/>
      <c r="L48" s="389"/>
      <c r="M48" s="268"/>
      <c r="N48" s="268"/>
      <c r="O48" s="268"/>
      <c r="P48" s="268"/>
      <c r="Q48" s="268"/>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46"/>
      <c r="AS48" s="146"/>
      <c r="AT48" s="146"/>
    </row>
    <row r="49" spans="1:46" ht="14">
      <c r="A49" s="146"/>
      <c r="B49" s="146"/>
      <c r="C49" s="9"/>
      <c r="D49" s="146"/>
      <c r="E49" s="146"/>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46"/>
      <c r="AS49" s="146"/>
      <c r="AT49" s="146"/>
    </row>
    <row r="50" spans="1:46" ht="14">
      <c r="A50" s="146"/>
      <c r="B50" s="146"/>
      <c r="C50" s="9"/>
      <c r="D50" s="146"/>
      <c r="E50" s="162"/>
      <c r="F50" s="163"/>
      <c r="G50" s="163"/>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c r="AM50" s="163"/>
      <c r="AN50" s="163"/>
      <c r="AO50" s="163"/>
      <c r="AP50" s="163"/>
      <c r="AQ50" s="163"/>
      <c r="AR50" s="162"/>
      <c r="AS50" s="162"/>
      <c r="AT50" s="162"/>
    </row>
    <row r="51" spans="1:46" ht="14">
      <c r="A51" s="146"/>
      <c r="B51" s="32"/>
      <c r="C51" s="37" t="s">
        <v>0</v>
      </c>
      <c r="D51" s="38" t="str">
        <f t="shared" ref="D51:AR51" si="6">+D7</f>
        <v>AED</v>
      </c>
      <c r="E51" s="38" t="str">
        <f t="shared" si="6"/>
        <v>ARS</v>
      </c>
      <c r="F51" s="38" t="str">
        <f t="shared" si="6"/>
        <v>AUD</v>
      </c>
      <c r="G51" s="38" t="str">
        <f t="shared" si="6"/>
        <v>BGN</v>
      </c>
      <c r="H51" s="38" t="str">
        <f t="shared" si="6"/>
        <v>BHD</v>
      </c>
      <c r="I51" s="38" t="str">
        <f t="shared" si="6"/>
        <v>BRL</v>
      </c>
      <c r="J51" s="38" t="str">
        <f t="shared" si="6"/>
        <v>CAD</v>
      </c>
      <c r="K51" s="38" t="str">
        <f t="shared" si="6"/>
        <v>CHF</v>
      </c>
      <c r="L51" s="38" t="str">
        <f t="shared" si="6"/>
        <v>CLP</v>
      </c>
      <c r="M51" s="38" t="str">
        <f t="shared" si="6"/>
        <v>CNY</v>
      </c>
      <c r="N51" s="38" t="str">
        <f t="shared" si="6"/>
        <v>COP</v>
      </c>
      <c r="O51" s="38" t="str">
        <f t="shared" si="6"/>
        <v>CZK</v>
      </c>
      <c r="P51" s="38" t="str">
        <f t="shared" si="6"/>
        <v>DKK</v>
      </c>
      <c r="Q51" s="38" t="str">
        <f t="shared" si="6"/>
        <v>EUR</v>
      </c>
      <c r="R51" s="38" t="str">
        <f t="shared" si="6"/>
        <v>GBP</v>
      </c>
      <c r="S51" s="38" t="str">
        <f t="shared" si="6"/>
        <v>HKD</v>
      </c>
      <c r="T51" s="38" t="str">
        <f t="shared" si="6"/>
        <v>HUF</v>
      </c>
      <c r="U51" s="38" t="str">
        <f t="shared" si="6"/>
        <v>IDR</v>
      </c>
      <c r="V51" s="38" t="str">
        <f t="shared" si="6"/>
        <v>ILS</v>
      </c>
      <c r="W51" s="38" t="str">
        <f t="shared" si="6"/>
        <v>INR</v>
      </c>
      <c r="X51" s="38" t="str">
        <f t="shared" si="6"/>
        <v>JPY</v>
      </c>
      <c r="Y51" s="38" t="str">
        <f t="shared" si="6"/>
        <v>KRW</v>
      </c>
      <c r="Z51" s="38" t="str">
        <f t="shared" si="6"/>
        <v>MXN</v>
      </c>
      <c r="AA51" s="38" t="str">
        <f t="shared" si="6"/>
        <v>MYR</v>
      </c>
      <c r="AB51" s="38" t="str">
        <f t="shared" si="6"/>
        <v>NOK</v>
      </c>
      <c r="AC51" s="38" t="str">
        <f t="shared" si="6"/>
        <v>NZD</v>
      </c>
      <c r="AD51" s="38" t="str">
        <f t="shared" si="6"/>
        <v>PEN</v>
      </c>
      <c r="AE51" s="38" t="str">
        <f t="shared" si="6"/>
        <v>PHP</v>
      </c>
      <c r="AF51" s="38" t="str">
        <f t="shared" si="6"/>
        <v>PLN</v>
      </c>
      <c r="AG51" s="38" t="str">
        <f t="shared" si="6"/>
        <v>RON</v>
      </c>
      <c r="AH51" s="38" t="str">
        <f t="shared" si="6"/>
        <v>RUB</v>
      </c>
      <c r="AI51" s="38" t="str">
        <f t="shared" si="6"/>
        <v>SAR</v>
      </c>
      <c r="AJ51" s="38" t="str">
        <f t="shared" si="6"/>
        <v>SEK</v>
      </c>
      <c r="AK51" s="38" t="str">
        <f t="shared" si="6"/>
        <v>SGD</v>
      </c>
      <c r="AL51" s="38" t="str">
        <f t="shared" si="6"/>
        <v>THB</v>
      </c>
      <c r="AM51" s="38" t="str">
        <f t="shared" si="6"/>
        <v>TRY</v>
      </c>
      <c r="AN51" s="38" t="str">
        <f t="shared" si="6"/>
        <v>TWD</v>
      </c>
      <c r="AO51" s="38" t="str">
        <f t="shared" si="6"/>
        <v>USD</v>
      </c>
      <c r="AP51" s="38" t="str">
        <f t="shared" si="6"/>
        <v>ZAR</v>
      </c>
      <c r="AQ51" s="38" t="str">
        <f t="shared" si="6"/>
        <v>Other ²</v>
      </c>
      <c r="AR51" s="38" t="str">
        <f t="shared" si="6"/>
        <v>TOT</v>
      </c>
      <c r="AS51" s="1"/>
      <c r="AT51" s="38" t="str">
        <f>+AR7</f>
        <v>TOT</v>
      </c>
    </row>
    <row r="52" spans="1:46" ht="44.5" customHeight="1">
      <c r="A52" s="146"/>
      <c r="B52" s="164"/>
      <c r="C52" s="55" t="s">
        <v>76</v>
      </c>
      <c r="D52" s="165"/>
      <c r="E52" s="165"/>
      <c r="F52" s="166"/>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c r="AP52" s="165"/>
      <c r="AQ52" s="165"/>
      <c r="AR52" s="165"/>
      <c r="AS52" s="1"/>
      <c r="AT52" s="167"/>
    </row>
    <row r="53" spans="1:46" ht="19.5" customHeight="1">
      <c r="A53" s="146"/>
      <c r="B53" s="168"/>
      <c r="C53" s="39" t="s">
        <v>77</v>
      </c>
      <c r="D53" s="169"/>
      <c r="E53" s="169"/>
      <c r="F53" s="170"/>
      <c r="G53" s="169"/>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2"/>
      <c r="AS53" s="1"/>
      <c r="AT53" s="40">
        <f>AR9-SUM(D9:AQ9)/2</f>
        <v>0</v>
      </c>
    </row>
    <row r="54" spans="1:46" ht="14">
      <c r="A54" s="146"/>
      <c r="B54" s="173"/>
      <c r="C54" s="39" t="s">
        <v>78</v>
      </c>
      <c r="D54" s="171"/>
      <c r="E54" s="171"/>
      <c r="F54" s="170"/>
      <c r="G54" s="171"/>
      <c r="H54" s="171"/>
      <c r="I54" s="171"/>
      <c r="J54" s="169"/>
      <c r="K54" s="171"/>
      <c r="L54" s="171"/>
      <c r="M54" s="171"/>
      <c r="N54" s="171"/>
      <c r="O54" s="171"/>
      <c r="P54" s="171"/>
      <c r="Q54" s="171"/>
      <c r="R54" s="171"/>
      <c r="S54" s="171"/>
      <c r="T54" s="171"/>
      <c r="U54" s="171"/>
      <c r="V54" s="171"/>
      <c r="W54" s="171"/>
      <c r="X54" s="171"/>
      <c r="Y54" s="171"/>
      <c r="Z54" s="171"/>
      <c r="AA54" s="171"/>
      <c r="AB54" s="171"/>
      <c r="AC54" s="171"/>
      <c r="AD54" s="171"/>
      <c r="AE54" s="171"/>
      <c r="AF54" s="171"/>
      <c r="AG54" s="171"/>
      <c r="AH54" s="171"/>
      <c r="AI54" s="171"/>
      <c r="AJ54" s="171"/>
      <c r="AK54" s="171"/>
      <c r="AL54" s="171"/>
      <c r="AM54" s="171"/>
      <c r="AN54" s="171"/>
      <c r="AO54" s="171"/>
      <c r="AP54" s="171"/>
      <c r="AQ54" s="171"/>
      <c r="AR54" s="172"/>
      <c r="AS54" s="1"/>
      <c r="AT54" s="40">
        <f>AR10-SUM(D10:AQ10)/2</f>
        <v>0</v>
      </c>
    </row>
    <row r="55" spans="1:46" ht="14.5" customHeight="1">
      <c r="A55" s="146"/>
      <c r="B55" s="173"/>
      <c r="C55" s="39" t="s">
        <v>79</v>
      </c>
      <c r="D55" s="41">
        <f>+IF(OR(SUM(D11)&gt;0),IF(OR(D10=0,D10=""),111,IF((D10&lt;D11),111,0)),0)</f>
        <v>0</v>
      </c>
      <c r="E55" s="41">
        <f>+IF(OR(SUM(E11)&gt;0),IF(OR(E10=0,E10=""),111,IF((E10&lt;E11),111,0)),0)</f>
        <v>0</v>
      </c>
      <c r="F55" s="41">
        <f t="shared" ref="F55:AR55" si="7">+IF(OR(SUM(F11)&gt;0),IF(OR(F10=0,F10=""),111,IF((F10&lt;F11),111,0)),0)</f>
        <v>0</v>
      </c>
      <c r="G55" s="41">
        <f t="shared" si="7"/>
        <v>0</v>
      </c>
      <c r="H55" s="41">
        <f t="shared" si="7"/>
        <v>0</v>
      </c>
      <c r="I55" s="41">
        <f t="shared" si="7"/>
        <v>0</v>
      </c>
      <c r="J55" s="41">
        <f t="shared" si="7"/>
        <v>0</v>
      </c>
      <c r="K55" s="41">
        <f t="shared" si="7"/>
        <v>0</v>
      </c>
      <c r="L55" s="41">
        <f t="shared" si="7"/>
        <v>0</v>
      </c>
      <c r="M55" s="41">
        <f t="shared" si="7"/>
        <v>0</v>
      </c>
      <c r="N55" s="41">
        <f t="shared" si="7"/>
        <v>0</v>
      </c>
      <c r="O55" s="41">
        <f t="shared" si="7"/>
        <v>0</v>
      </c>
      <c r="P55" s="41">
        <f t="shared" si="7"/>
        <v>0</v>
      </c>
      <c r="Q55" s="41">
        <f t="shared" si="7"/>
        <v>0</v>
      </c>
      <c r="R55" s="41">
        <f t="shared" si="7"/>
        <v>0</v>
      </c>
      <c r="S55" s="41">
        <f t="shared" si="7"/>
        <v>0</v>
      </c>
      <c r="T55" s="41">
        <f t="shared" si="7"/>
        <v>0</v>
      </c>
      <c r="U55" s="41">
        <f t="shared" si="7"/>
        <v>0</v>
      </c>
      <c r="V55" s="41">
        <f t="shared" si="7"/>
        <v>0</v>
      </c>
      <c r="W55" s="41">
        <f t="shared" si="7"/>
        <v>0</v>
      </c>
      <c r="X55" s="41">
        <f t="shared" si="7"/>
        <v>0</v>
      </c>
      <c r="Y55" s="41">
        <f t="shared" si="7"/>
        <v>0</v>
      </c>
      <c r="Z55" s="41">
        <f t="shared" si="7"/>
        <v>0</v>
      </c>
      <c r="AA55" s="41">
        <f t="shared" si="7"/>
        <v>0</v>
      </c>
      <c r="AB55" s="41">
        <f t="shared" si="7"/>
        <v>0</v>
      </c>
      <c r="AC55" s="41">
        <f t="shared" si="7"/>
        <v>0</v>
      </c>
      <c r="AD55" s="41">
        <f t="shared" si="7"/>
        <v>0</v>
      </c>
      <c r="AE55" s="41">
        <f t="shared" si="7"/>
        <v>0</v>
      </c>
      <c r="AF55" s="41">
        <f t="shared" si="7"/>
        <v>0</v>
      </c>
      <c r="AG55" s="41">
        <f t="shared" si="7"/>
        <v>0</v>
      </c>
      <c r="AH55" s="41">
        <f t="shared" si="7"/>
        <v>0</v>
      </c>
      <c r="AI55" s="41">
        <f t="shared" si="7"/>
        <v>0</v>
      </c>
      <c r="AJ55" s="41">
        <f t="shared" si="7"/>
        <v>0</v>
      </c>
      <c r="AK55" s="41">
        <f t="shared" si="7"/>
        <v>0</v>
      </c>
      <c r="AL55" s="41">
        <f t="shared" si="7"/>
        <v>0</v>
      </c>
      <c r="AM55" s="41">
        <f t="shared" si="7"/>
        <v>0</v>
      </c>
      <c r="AN55" s="41">
        <f t="shared" si="7"/>
        <v>0</v>
      </c>
      <c r="AO55" s="41">
        <f t="shared" si="7"/>
        <v>0</v>
      </c>
      <c r="AP55" s="41">
        <f t="shared" si="7"/>
        <v>0</v>
      </c>
      <c r="AQ55" s="41">
        <f t="shared" si="7"/>
        <v>0</v>
      </c>
      <c r="AR55" s="41">
        <f t="shared" si="7"/>
        <v>0</v>
      </c>
      <c r="AS55" s="1"/>
      <c r="AT55" s="40">
        <f>AR11-SUM(D11:AQ11)/2</f>
        <v>0</v>
      </c>
    </row>
    <row r="56" spans="1:46" ht="14">
      <c r="A56" s="146"/>
      <c r="B56" s="173"/>
      <c r="C56" s="39" t="s">
        <v>80</v>
      </c>
      <c r="D56" s="171"/>
      <c r="E56" s="171"/>
      <c r="F56" s="170"/>
      <c r="G56" s="171"/>
      <c r="H56" s="171"/>
      <c r="I56" s="171"/>
      <c r="J56" s="171"/>
      <c r="K56" s="171"/>
      <c r="L56" s="171"/>
      <c r="M56" s="171"/>
      <c r="N56" s="171"/>
      <c r="O56" s="171"/>
      <c r="P56" s="171"/>
      <c r="Q56" s="171"/>
      <c r="R56" s="171"/>
      <c r="S56" s="171"/>
      <c r="T56" s="171"/>
      <c r="U56" s="171"/>
      <c r="V56" s="171"/>
      <c r="W56" s="171"/>
      <c r="X56" s="171"/>
      <c r="Y56" s="171"/>
      <c r="Z56" s="171"/>
      <c r="AA56" s="171"/>
      <c r="AB56" s="171"/>
      <c r="AC56" s="171"/>
      <c r="AD56" s="171"/>
      <c r="AE56" s="171"/>
      <c r="AF56" s="171"/>
      <c r="AG56" s="171"/>
      <c r="AH56" s="171"/>
      <c r="AI56" s="171"/>
      <c r="AJ56" s="171"/>
      <c r="AK56" s="171"/>
      <c r="AL56" s="171"/>
      <c r="AM56" s="171"/>
      <c r="AN56" s="171"/>
      <c r="AO56" s="171"/>
      <c r="AP56" s="171"/>
      <c r="AQ56" s="171"/>
      <c r="AR56" s="172"/>
      <c r="AS56" s="1"/>
      <c r="AT56" s="40">
        <f>AR12-SUM(D12:AQ12)/2</f>
        <v>0</v>
      </c>
    </row>
    <row r="57" spans="1:46" ht="14">
      <c r="A57" s="146"/>
      <c r="B57" s="168"/>
      <c r="C57" s="34" t="s">
        <v>81</v>
      </c>
      <c r="D57" s="41">
        <f>+D13-D9-D10-D12</f>
        <v>0</v>
      </c>
      <c r="E57" s="41">
        <f>+E13-E9-E10-E12</f>
        <v>0</v>
      </c>
      <c r="F57" s="41">
        <f t="shared" ref="F57:AR57" si="8">+F13-F9-F10-F12</f>
        <v>0</v>
      </c>
      <c r="G57" s="41">
        <f t="shared" si="8"/>
        <v>0</v>
      </c>
      <c r="H57" s="41">
        <f t="shared" si="8"/>
        <v>0</v>
      </c>
      <c r="I57" s="41">
        <f t="shared" si="8"/>
        <v>0</v>
      </c>
      <c r="J57" s="41">
        <f t="shared" si="8"/>
        <v>0</v>
      </c>
      <c r="K57" s="41">
        <f t="shared" si="8"/>
        <v>0</v>
      </c>
      <c r="L57" s="41">
        <f t="shared" si="8"/>
        <v>0</v>
      </c>
      <c r="M57" s="41">
        <f t="shared" si="8"/>
        <v>0</v>
      </c>
      <c r="N57" s="41">
        <f t="shared" si="8"/>
        <v>0</v>
      </c>
      <c r="O57" s="41">
        <f t="shared" si="8"/>
        <v>0</v>
      </c>
      <c r="P57" s="41">
        <f t="shared" si="8"/>
        <v>0</v>
      </c>
      <c r="Q57" s="41">
        <f t="shared" si="8"/>
        <v>0</v>
      </c>
      <c r="R57" s="41">
        <f t="shared" si="8"/>
        <v>0</v>
      </c>
      <c r="S57" s="41">
        <f t="shared" si="8"/>
        <v>0</v>
      </c>
      <c r="T57" s="41">
        <f t="shared" si="8"/>
        <v>0</v>
      </c>
      <c r="U57" s="41">
        <f t="shared" si="8"/>
        <v>0</v>
      </c>
      <c r="V57" s="41">
        <f t="shared" si="8"/>
        <v>0</v>
      </c>
      <c r="W57" s="41">
        <f t="shared" si="8"/>
        <v>0</v>
      </c>
      <c r="X57" s="41">
        <f t="shared" si="8"/>
        <v>0</v>
      </c>
      <c r="Y57" s="41">
        <f t="shared" si="8"/>
        <v>0</v>
      </c>
      <c r="Z57" s="41">
        <f t="shared" si="8"/>
        <v>0</v>
      </c>
      <c r="AA57" s="41">
        <f t="shared" si="8"/>
        <v>0</v>
      </c>
      <c r="AB57" s="41">
        <f t="shared" si="8"/>
        <v>0</v>
      </c>
      <c r="AC57" s="41">
        <f t="shared" si="8"/>
        <v>0</v>
      </c>
      <c r="AD57" s="41">
        <f t="shared" si="8"/>
        <v>0</v>
      </c>
      <c r="AE57" s="41">
        <f t="shared" si="8"/>
        <v>0</v>
      </c>
      <c r="AF57" s="41">
        <f t="shared" si="8"/>
        <v>0</v>
      </c>
      <c r="AG57" s="41">
        <f t="shared" si="8"/>
        <v>0</v>
      </c>
      <c r="AH57" s="41">
        <f t="shared" si="8"/>
        <v>0</v>
      </c>
      <c r="AI57" s="41">
        <f t="shared" si="8"/>
        <v>0</v>
      </c>
      <c r="AJ57" s="41">
        <f t="shared" si="8"/>
        <v>0</v>
      </c>
      <c r="AK57" s="41">
        <f t="shared" si="8"/>
        <v>0</v>
      </c>
      <c r="AL57" s="41">
        <f t="shared" si="8"/>
        <v>0</v>
      </c>
      <c r="AM57" s="41">
        <f t="shared" si="8"/>
        <v>0</v>
      </c>
      <c r="AN57" s="41">
        <f t="shared" si="8"/>
        <v>0</v>
      </c>
      <c r="AO57" s="41">
        <f t="shared" si="8"/>
        <v>0</v>
      </c>
      <c r="AP57" s="41">
        <f t="shared" si="8"/>
        <v>0</v>
      </c>
      <c r="AQ57" s="41">
        <f t="shared" si="8"/>
        <v>0</v>
      </c>
      <c r="AR57" s="41">
        <f t="shared" si="8"/>
        <v>0</v>
      </c>
      <c r="AS57" s="1"/>
      <c r="AT57" s="40">
        <f>AR13-SUM(D13:AQ13)/2</f>
        <v>0</v>
      </c>
    </row>
    <row r="58" spans="1:46" ht="18">
      <c r="A58" s="146"/>
      <c r="B58" s="173"/>
      <c r="C58" s="34" t="s">
        <v>82</v>
      </c>
      <c r="D58" s="174"/>
      <c r="E58" s="174"/>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M58" s="174"/>
      <c r="AN58" s="174"/>
      <c r="AO58" s="174"/>
      <c r="AP58" s="174"/>
      <c r="AQ58" s="174"/>
      <c r="AR58" s="41">
        <f>+IF(OR(SUM(AR13)&gt;0),IF(OR(AR14=0,AR14=""),111,IF((AR14&lt;AR13),111,0)),0)</f>
        <v>0</v>
      </c>
      <c r="AS58" s="1"/>
      <c r="AT58" s="175"/>
    </row>
    <row r="59" spans="1:46" ht="14">
      <c r="A59" s="146"/>
      <c r="B59" s="164"/>
      <c r="C59" s="43" t="s">
        <v>45</v>
      </c>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169"/>
      <c r="AM59" s="169"/>
      <c r="AN59" s="169"/>
      <c r="AO59" s="169"/>
      <c r="AP59" s="169"/>
      <c r="AQ59" s="169"/>
      <c r="AR59" s="171"/>
      <c r="AS59" s="1"/>
      <c r="AT59" s="171"/>
    </row>
    <row r="60" spans="1:46" ht="14">
      <c r="A60" s="146"/>
      <c r="B60" s="168"/>
      <c r="C60" s="39" t="s">
        <v>77</v>
      </c>
      <c r="D60" s="169"/>
      <c r="E60" s="169"/>
      <c r="F60" s="170"/>
      <c r="G60" s="169"/>
      <c r="H60" s="171"/>
      <c r="I60" s="171"/>
      <c r="J60" s="171"/>
      <c r="K60" s="171"/>
      <c r="L60" s="171"/>
      <c r="M60" s="171"/>
      <c r="N60" s="171"/>
      <c r="O60" s="171"/>
      <c r="P60" s="171"/>
      <c r="Q60" s="171"/>
      <c r="R60" s="171"/>
      <c r="S60" s="171"/>
      <c r="T60" s="171"/>
      <c r="U60" s="171"/>
      <c r="V60" s="171"/>
      <c r="W60" s="171"/>
      <c r="X60" s="171"/>
      <c r="Y60" s="171"/>
      <c r="Z60" s="171"/>
      <c r="AA60" s="171"/>
      <c r="AB60" s="171"/>
      <c r="AC60" s="171"/>
      <c r="AD60" s="171"/>
      <c r="AE60" s="171"/>
      <c r="AF60" s="171"/>
      <c r="AG60" s="171"/>
      <c r="AH60" s="171"/>
      <c r="AI60" s="171"/>
      <c r="AJ60" s="171"/>
      <c r="AK60" s="171"/>
      <c r="AL60" s="171"/>
      <c r="AM60" s="171"/>
      <c r="AN60" s="171"/>
      <c r="AO60" s="171"/>
      <c r="AP60" s="171"/>
      <c r="AQ60" s="171"/>
      <c r="AR60" s="172"/>
      <c r="AS60" s="1"/>
      <c r="AT60" s="40">
        <f>AR16-SUM(D16:AQ16)/2</f>
        <v>0</v>
      </c>
    </row>
    <row r="61" spans="1:46" ht="14">
      <c r="A61" s="146"/>
      <c r="B61" s="173"/>
      <c r="C61" s="39" t="s">
        <v>78</v>
      </c>
      <c r="D61" s="171"/>
      <c r="E61" s="171"/>
      <c r="F61" s="170"/>
      <c r="G61" s="171"/>
      <c r="H61" s="171"/>
      <c r="I61" s="171"/>
      <c r="J61" s="169"/>
      <c r="K61" s="171"/>
      <c r="L61" s="171"/>
      <c r="M61" s="171"/>
      <c r="N61" s="171"/>
      <c r="O61" s="171"/>
      <c r="P61" s="171"/>
      <c r="Q61" s="171"/>
      <c r="R61" s="171"/>
      <c r="S61" s="171"/>
      <c r="T61" s="171"/>
      <c r="U61" s="171"/>
      <c r="V61" s="171"/>
      <c r="W61" s="171"/>
      <c r="X61" s="171"/>
      <c r="Y61" s="171"/>
      <c r="Z61" s="171"/>
      <c r="AA61" s="171"/>
      <c r="AB61" s="171"/>
      <c r="AC61" s="171"/>
      <c r="AD61" s="171"/>
      <c r="AE61" s="171"/>
      <c r="AF61" s="171"/>
      <c r="AG61" s="171"/>
      <c r="AH61" s="171"/>
      <c r="AI61" s="171"/>
      <c r="AJ61" s="171"/>
      <c r="AK61" s="171"/>
      <c r="AL61" s="171"/>
      <c r="AM61" s="171"/>
      <c r="AN61" s="171"/>
      <c r="AO61" s="171"/>
      <c r="AP61" s="171"/>
      <c r="AQ61" s="171"/>
      <c r="AR61" s="172"/>
      <c r="AS61" s="1"/>
      <c r="AT61" s="40">
        <f>AR17-SUM(D17:AQ17)/2</f>
        <v>0</v>
      </c>
    </row>
    <row r="62" spans="1:46" ht="14">
      <c r="A62" s="146"/>
      <c r="B62" s="173"/>
      <c r="C62" s="39" t="s">
        <v>79</v>
      </c>
      <c r="D62" s="41">
        <f>+IF(OR(SUM(D18)&gt;0),IF(OR(D17=0,D17=""),111,IF((D17&lt;D18),111,0)),0)</f>
        <v>0</v>
      </c>
      <c r="E62" s="41">
        <f>+IF(OR(SUM(E18)&gt;0),IF(OR(E17=0,E17=""),111,IF((E17&lt;E18),111,0)),0)</f>
        <v>0</v>
      </c>
      <c r="F62" s="41">
        <f t="shared" ref="F62:AR62" si="9">+IF(OR(SUM(F18)&gt;0),IF(OR(F17=0,F17=""),111,IF((F17&lt;F18),111,0)),0)</f>
        <v>0</v>
      </c>
      <c r="G62" s="41">
        <f t="shared" si="9"/>
        <v>0</v>
      </c>
      <c r="H62" s="41">
        <f t="shared" si="9"/>
        <v>0</v>
      </c>
      <c r="I62" s="41">
        <f t="shared" si="9"/>
        <v>0</v>
      </c>
      <c r="J62" s="41">
        <f t="shared" si="9"/>
        <v>0</v>
      </c>
      <c r="K62" s="41">
        <f t="shared" si="9"/>
        <v>0</v>
      </c>
      <c r="L62" s="41">
        <f t="shared" si="9"/>
        <v>0</v>
      </c>
      <c r="M62" s="41">
        <f t="shared" si="9"/>
        <v>0</v>
      </c>
      <c r="N62" s="41">
        <f t="shared" si="9"/>
        <v>0</v>
      </c>
      <c r="O62" s="41">
        <f t="shared" si="9"/>
        <v>0</v>
      </c>
      <c r="P62" s="41">
        <f t="shared" si="9"/>
        <v>0</v>
      </c>
      <c r="Q62" s="41">
        <f t="shared" si="9"/>
        <v>0</v>
      </c>
      <c r="R62" s="41">
        <f t="shared" si="9"/>
        <v>0</v>
      </c>
      <c r="S62" s="41">
        <f t="shared" si="9"/>
        <v>0</v>
      </c>
      <c r="T62" s="41">
        <f t="shared" si="9"/>
        <v>0</v>
      </c>
      <c r="U62" s="41">
        <f t="shared" si="9"/>
        <v>0</v>
      </c>
      <c r="V62" s="41">
        <f t="shared" si="9"/>
        <v>0</v>
      </c>
      <c r="W62" s="41">
        <f t="shared" si="9"/>
        <v>0</v>
      </c>
      <c r="X62" s="41">
        <f t="shared" si="9"/>
        <v>0</v>
      </c>
      <c r="Y62" s="41">
        <f t="shared" si="9"/>
        <v>0</v>
      </c>
      <c r="Z62" s="41">
        <f t="shared" si="9"/>
        <v>0</v>
      </c>
      <c r="AA62" s="41">
        <f t="shared" si="9"/>
        <v>0</v>
      </c>
      <c r="AB62" s="41">
        <f t="shared" si="9"/>
        <v>0</v>
      </c>
      <c r="AC62" s="41">
        <f t="shared" si="9"/>
        <v>0</v>
      </c>
      <c r="AD62" s="41">
        <f t="shared" si="9"/>
        <v>0</v>
      </c>
      <c r="AE62" s="41">
        <f t="shared" si="9"/>
        <v>0</v>
      </c>
      <c r="AF62" s="41">
        <f t="shared" si="9"/>
        <v>0</v>
      </c>
      <c r="AG62" s="41">
        <f t="shared" si="9"/>
        <v>0</v>
      </c>
      <c r="AH62" s="41">
        <f t="shared" si="9"/>
        <v>0</v>
      </c>
      <c r="AI62" s="41">
        <f t="shared" si="9"/>
        <v>0</v>
      </c>
      <c r="AJ62" s="41">
        <f t="shared" si="9"/>
        <v>0</v>
      </c>
      <c r="AK62" s="41">
        <f t="shared" si="9"/>
        <v>0</v>
      </c>
      <c r="AL62" s="41">
        <f t="shared" si="9"/>
        <v>0</v>
      </c>
      <c r="AM62" s="41">
        <f t="shared" si="9"/>
        <v>0</v>
      </c>
      <c r="AN62" s="41">
        <f t="shared" si="9"/>
        <v>0</v>
      </c>
      <c r="AO62" s="41">
        <f t="shared" si="9"/>
        <v>0</v>
      </c>
      <c r="AP62" s="41">
        <f t="shared" si="9"/>
        <v>0</v>
      </c>
      <c r="AQ62" s="41">
        <f t="shared" si="9"/>
        <v>0</v>
      </c>
      <c r="AR62" s="41">
        <f t="shared" si="9"/>
        <v>0</v>
      </c>
      <c r="AS62" s="1"/>
      <c r="AT62" s="40">
        <f>AR18-SUM(D18:AQ18)/2</f>
        <v>0</v>
      </c>
    </row>
    <row r="63" spans="1:46" ht="14">
      <c r="A63" s="146"/>
      <c r="B63" s="173"/>
      <c r="C63" s="39" t="s">
        <v>80</v>
      </c>
      <c r="D63" s="171"/>
      <c r="E63" s="171"/>
      <c r="F63" s="170"/>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2"/>
      <c r="AS63" s="1"/>
      <c r="AT63" s="40">
        <f>AR19-SUM(D19:AQ19)/2</f>
        <v>0</v>
      </c>
    </row>
    <row r="64" spans="1:46" ht="14">
      <c r="A64" s="146"/>
      <c r="B64" s="168"/>
      <c r="C64" s="34" t="s">
        <v>81</v>
      </c>
      <c r="D64" s="41">
        <f>+D20-D16-D17-D19</f>
        <v>0</v>
      </c>
      <c r="E64" s="41">
        <f>+E20-E16-E17-E19</f>
        <v>0</v>
      </c>
      <c r="F64" s="41">
        <f t="shared" ref="F64:AR64" si="10">+F20-F16-F17-F19</f>
        <v>0</v>
      </c>
      <c r="G64" s="41">
        <f t="shared" si="10"/>
        <v>0</v>
      </c>
      <c r="H64" s="41">
        <f t="shared" si="10"/>
        <v>0</v>
      </c>
      <c r="I64" s="41">
        <f t="shared" si="10"/>
        <v>0</v>
      </c>
      <c r="J64" s="41">
        <f t="shared" si="10"/>
        <v>0</v>
      </c>
      <c r="K64" s="41">
        <f t="shared" si="10"/>
        <v>0</v>
      </c>
      <c r="L64" s="41">
        <f t="shared" si="10"/>
        <v>0</v>
      </c>
      <c r="M64" s="41">
        <f t="shared" si="10"/>
        <v>0</v>
      </c>
      <c r="N64" s="41">
        <f t="shared" si="10"/>
        <v>0</v>
      </c>
      <c r="O64" s="41">
        <f t="shared" si="10"/>
        <v>0</v>
      </c>
      <c r="P64" s="41">
        <f t="shared" si="10"/>
        <v>0</v>
      </c>
      <c r="Q64" s="41">
        <f t="shared" si="10"/>
        <v>0</v>
      </c>
      <c r="R64" s="41">
        <f t="shared" si="10"/>
        <v>0</v>
      </c>
      <c r="S64" s="41">
        <f t="shared" si="10"/>
        <v>0</v>
      </c>
      <c r="T64" s="41">
        <f t="shared" si="10"/>
        <v>0</v>
      </c>
      <c r="U64" s="41">
        <f t="shared" si="10"/>
        <v>0</v>
      </c>
      <c r="V64" s="41">
        <f t="shared" si="10"/>
        <v>0</v>
      </c>
      <c r="W64" s="41">
        <f t="shared" si="10"/>
        <v>0</v>
      </c>
      <c r="X64" s="41">
        <f t="shared" si="10"/>
        <v>0</v>
      </c>
      <c r="Y64" s="41">
        <f t="shared" si="10"/>
        <v>0</v>
      </c>
      <c r="Z64" s="41">
        <f t="shared" si="10"/>
        <v>0</v>
      </c>
      <c r="AA64" s="41">
        <f t="shared" si="10"/>
        <v>0</v>
      </c>
      <c r="AB64" s="41">
        <f t="shared" si="10"/>
        <v>0</v>
      </c>
      <c r="AC64" s="41">
        <f t="shared" si="10"/>
        <v>0</v>
      </c>
      <c r="AD64" s="41">
        <f t="shared" si="10"/>
        <v>0</v>
      </c>
      <c r="AE64" s="41">
        <f t="shared" si="10"/>
        <v>0</v>
      </c>
      <c r="AF64" s="41">
        <f t="shared" si="10"/>
        <v>0</v>
      </c>
      <c r="AG64" s="41">
        <f t="shared" si="10"/>
        <v>0</v>
      </c>
      <c r="AH64" s="41">
        <f t="shared" si="10"/>
        <v>0</v>
      </c>
      <c r="AI64" s="41">
        <f t="shared" si="10"/>
        <v>0</v>
      </c>
      <c r="AJ64" s="41">
        <f t="shared" si="10"/>
        <v>0</v>
      </c>
      <c r="AK64" s="41">
        <f t="shared" si="10"/>
        <v>0</v>
      </c>
      <c r="AL64" s="41">
        <f t="shared" si="10"/>
        <v>0</v>
      </c>
      <c r="AM64" s="41">
        <f t="shared" si="10"/>
        <v>0</v>
      </c>
      <c r="AN64" s="41">
        <f t="shared" si="10"/>
        <v>0</v>
      </c>
      <c r="AO64" s="41">
        <f t="shared" si="10"/>
        <v>0</v>
      </c>
      <c r="AP64" s="41">
        <f t="shared" si="10"/>
        <v>0</v>
      </c>
      <c r="AQ64" s="41">
        <f t="shared" si="10"/>
        <v>0</v>
      </c>
      <c r="AR64" s="41">
        <f t="shared" si="10"/>
        <v>0</v>
      </c>
      <c r="AS64" s="1"/>
      <c r="AT64" s="40">
        <f>AR20-SUM(D20:AQ20)/2</f>
        <v>0</v>
      </c>
    </row>
    <row r="65" spans="1:46" ht="18">
      <c r="A65" s="146"/>
      <c r="B65" s="164"/>
      <c r="C65" s="43" t="s">
        <v>93</v>
      </c>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169"/>
      <c r="AC65" s="169"/>
      <c r="AD65" s="169"/>
      <c r="AE65" s="169"/>
      <c r="AF65" s="169"/>
      <c r="AG65" s="169"/>
      <c r="AH65" s="169"/>
      <c r="AI65" s="169"/>
      <c r="AJ65" s="169"/>
      <c r="AK65" s="169"/>
      <c r="AL65" s="169"/>
      <c r="AM65" s="169"/>
      <c r="AN65" s="169"/>
      <c r="AO65" s="169"/>
      <c r="AP65" s="169"/>
      <c r="AQ65" s="169"/>
      <c r="AR65" s="176"/>
      <c r="AS65" s="1"/>
      <c r="AT65" s="175"/>
    </row>
    <row r="66" spans="1:46" ht="14">
      <c r="A66" s="146"/>
      <c r="B66" s="164"/>
      <c r="C66" s="43" t="s">
        <v>84</v>
      </c>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169"/>
      <c r="AC66" s="169"/>
      <c r="AD66" s="169"/>
      <c r="AE66" s="169"/>
      <c r="AF66" s="169"/>
      <c r="AG66" s="169"/>
      <c r="AH66" s="169"/>
      <c r="AI66" s="169"/>
      <c r="AJ66" s="169"/>
      <c r="AK66" s="169"/>
      <c r="AL66" s="169"/>
      <c r="AM66" s="169"/>
      <c r="AN66" s="169"/>
      <c r="AO66" s="169"/>
      <c r="AP66" s="169"/>
      <c r="AQ66" s="169"/>
      <c r="AR66" s="169"/>
      <c r="AS66" s="1"/>
      <c r="AT66" s="171"/>
    </row>
    <row r="67" spans="1:46" ht="14">
      <c r="A67" s="146"/>
      <c r="B67" s="177"/>
      <c r="C67" s="39" t="s">
        <v>77</v>
      </c>
      <c r="D67" s="169"/>
      <c r="E67" s="169"/>
      <c r="F67" s="170"/>
      <c r="G67" s="169"/>
      <c r="H67" s="171"/>
      <c r="I67" s="171"/>
      <c r="J67" s="171"/>
      <c r="K67" s="171"/>
      <c r="L67" s="171"/>
      <c r="M67" s="171"/>
      <c r="N67" s="171"/>
      <c r="O67" s="171"/>
      <c r="P67" s="171"/>
      <c r="Q67" s="171"/>
      <c r="R67" s="171"/>
      <c r="S67" s="171"/>
      <c r="T67" s="171"/>
      <c r="U67" s="171"/>
      <c r="V67" s="171"/>
      <c r="W67" s="171"/>
      <c r="X67" s="171"/>
      <c r="Y67" s="171"/>
      <c r="Z67" s="171"/>
      <c r="AA67" s="171"/>
      <c r="AB67" s="171"/>
      <c r="AC67" s="171"/>
      <c r="AD67" s="171"/>
      <c r="AE67" s="171"/>
      <c r="AF67" s="171"/>
      <c r="AG67" s="171"/>
      <c r="AH67" s="171"/>
      <c r="AI67" s="171"/>
      <c r="AJ67" s="171"/>
      <c r="AK67" s="171"/>
      <c r="AL67" s="171"/>
      <c r="AM67" s="171"/>
      <c r="AN67" s="171"/>
      <c r="AO67" s="171"/>
      <c r="AP67" s="171"/>
      <c r="AQ67" s="171"/>
      <c r="AR67" s="172"/>
      <c r="AS67" s="1"/>
      <c r="AT67" s="40">
        <f>AR23-SUM(D23:AQ23)/2</f>
        <v>0</v>
      </c>
    </row>
    <row r="68" spans="1:46" ht="14">
      <c r="A68" s="146"/>
      <c r="B68" s="168"/>
      <c r="C68" s="39" t="s">
        <v>78</v>
      </c>
      <c r="D68" s="171"/>
      <c r="E68" s="171"/>
      <c r="F68" s="170"/>
      <c r="G68" s="171"/>
      <c r="H68" s="171"/>
      <c r="I68" s="171"/>
      <c r="J68" s="169"/>
      <c r="K68" s="171"/>
      <c r="L68" s="171"/>
      <c r="M68" s="171"/>
      <c r="N68" s="171"/>
      <c r="O68" s="171"/>
      <c r="P68" s="171"/>
      <c r="Q68" s="171"/>
      <c r="R68" s="171"/>
      <c r="S68" s="171"/>
      <c r="T68" s="171"/>
      <c r="U68" s="171"/>
      <c r="V68" s="171"/>
      <c r="W68" s="171"/>
      <c r="X68" s="171"/>
      <c r="Y68" s="171"/>
      <c r="Z68" s="171"/>
      <c r="AA68" s="171"/>
      <c r="AB68" s="171"/>
      <c r="AC68" s="171"/>
      <c r="AD68" s="171"/>
      <c r="AE68" s="171"/>
      <c r="AF68" s="171"/>
      <c r="AG68" s="171"/>
      <c r="AH68" s="171"/>
      <c r="AI68" s="171"/>
      <c r="AJ68" s="171"/>
      <c r="AK68" s="171"/>
      <c r="AL68" s="171"/>
      <c r="AM68" s="171"/>
      <c r="AN68" s="171"/>
      <c r="AO68" s="171"/>
      <c r="AP68" s="171"/>
      <c r="AQ68" s="171"/>
      <c r="AR68" s="172"/>
      <c r="AS68" s="1"/>
      <c r="AT68" s="40">
        <f>AR24-SUM(D24:AQ24)/2</f>
        <v>0</v>
      </c>
    </row>
    <row r="69" spans="1:46" ht="14">
      <c r="A69" s="146"/>
      <c r="B69" s="173"/>
      <c r="C69" s="39" t="s">
        <v>79</v>
      </c>
      <c r="D69" s="41">
        <f>+IF(OR(SUM(D25)&gt;0),IF(OR(D24=0,D24=""),111,IF((D24&lt;D25),111,0)),0)</f>
        <v>0</v>
      </c>
      <c r="E69" s="41">
        <f>+IF(OR(SUM(E25)&gt;0),IF(OR(E24=0,E24=""),111,IF((E24&lt;E25),111,0)),0)</f>
        <v>0</v>
      </c>
      <c r="F69" s="41">
        <f t="shared" ref="F69:AR69" si="11">+IF(OR(SUM(F25)&gt;0),IF(OR(F24=0,F24=""),111,IF((F24&lt;F25),111,0)),0)</f>
        <v>0</v>
      </c>
      <c r="G69" s="41">
        <f t="shared" si="11"/>
        <v>0</v>
      </c>
      <c r="H69" s="41">
        <f t="shared" si="11"/>
        <v>0</v>
      </c>
      <c r="I69" s="41">
        <f t="shared" si="11"/>
        <v>0</v>
      </c>
      <c r="J69" s="41">
        <f t="shared" si="11"/>
        <v>0</v>
      </c>
      <c r="K69" s="41">
        <f t="shared" si="11"/>
        <v>0</v>
      </c>
      <c r="L69" s="41">
        <f t="shared" si="11"/>
        <v>0</v>
      </c>
      <c r="M69" s="41">
        <f t="shared" si="11"/>
        <v>0</v>
      </c>
      <c r="N69" s="41">
        <f t="shared" si="11"/>
        <v>0</v>
      </c>
      <c r="O69" s="41">
        <f t="shared" si="11"/>
        <v>0</v>
      </c>
      <c r="P69" s="41">
        <f t="shared" si="11"/>
        <v>0</v>
      </c>
      <c r="Q69" s="41">
        <f t="shared" si="11"/>
        <v>0</v>
      </c>
      <c r="R69" s="41">
        <f t="shared" si="11"/>
        <v>0</v>
      </c>
      <c r="S69" s="41">
        <f t="shared" si="11"/>
        <v>0</v>
      </c>
      <c r="T69" s="41">
        <f t="shared" si="11"/>
        <v>0</v>
      </c>
      <c r="U69" s="41">
        <f t="shared" si="11"/>
        <v>0</v>
      </c>
      <c r="V69" s="41">
        <f t="shared" si="11"/>
        <v>0</v>
      </c>
      <c r="W69" s="41">
        <f t="shared" si="11"/>
        <v>0</v>
      </c>
      <c r="X69" s="41">
        <f t="shared" si="11"/>
        <v>0</v>
      </c>
      <c r="Y69" s="41">
        <f t="shared" si="11"/>
        <v>0</v>
      </c>
      <c r="Z69" s="41">
        <f t="shared" si="11"/>
        <v>0</v>
      </c>
      <c r="AA69" s="41">
        <f t="shared" si="11"/>
        <v>0</v>
      </c>
      <c r="AB69" s="41">
        <f t="shared" si="11"/>
        <v>0</v>
      </c>
      <c r="AC69" s="41">
        <f t="shared" si="11"/>
        <v>0</v>
      </c>
      <c r="AD69" s="41">
        <f t="shared" si="11"/>
        <v>0</v>
      </c>
      <c r="AE69" s="41">
        <f t="shared" si="11"/>
        <v>0</v>
      </c>
      <c r="AF69" s="41">
        <f t="shared" si="11"/>
        <v>0</v>
      </c>
      <c r="AG69" s="41">
        <f t="shared" si="11"/>
        <v>0</v>
      </c>
      <c r="AH69" s="41">
        <f t="shared" si="11"/>
        <v>0</v>
      </c>
      <c r="AI69" s="41">
        <f t="shared" si="11"/>
        <v>0</v>
      </c>
      <c r="AJ69" s="41">
        <f t="shared" si="11"/>
        <v>0</v>
      </c>
      <c r="AK69" s="41">
        <f t="shared" si="11"/>
        <v>0</v>
      </c>
      <c r="AL69" s="41">
        <f t="shared" si="11"/>
        <v>0</v>
      </c>
      <c r="AM69" s="41">
        <f t="shared" si="11"/>
        <v>0</v>
      </c>
      <c r="AN69" s="41">
        <f t="shared" si="11"/>
        <v>0</v>
      </c>
      <c r="AO69" s="41">
        <f t="shared" si="11"/>
        <v>0</v>
      </c>
      <c r="AP69" s="41">
        <f t="shared" si="11"/>
        <v>0</v>
      </c>
      <c r="AQ69" s="41">
        <f t="shared" si="11"/>
        <v>0</v>
      </c>
      <c r="AR69" s="41">
        <f t="shared" si="11"/>
        <v>0</v>
      </c>
      <c r="AS69" s="1"/>
      <c r="AT69" s="40">
        <f>AR25-SUM(D25:AQ25)/2</f>
        <v>0</v>
      </c>
    </row>
    <row r="70" spans="1:46" ht="14">
      <c r="A70" s="146"/>
      <c r="B70" s="164"/>
      <c r="C70" s="39" t="s">
        <v>80</v>
      </c>
      <c r="D70" s="171"/>
      <c r="E70" s="171"/>
      <c r="F70" s="170"/>
      <c r="G70" s="171"/>
      <c r="H70" s="171"/>
      <c r="I70" s="171"/>
      <c r="J70" s="171"/>
      <c r="K70" s="171"/>
      <c r="L70" s="171"/>
      <c r="M70" s="171"/>
      <c r="N70" s="171"/>
      <c r="O70" s="171"/>
      <c r="P70" s="171"/>
      <c r="Q70" s="171"/>
      <c r="R70" s="171"/>
      <c r="S70" s="171"/>
      <c r="T70" s="171"/>
      <c r="U70" s="171"/>
      <c r="V70" s="171"/>
      <c r="W70" s="171"/>
      <c r="X70" s="171"/>
      <c r="Y70" s="171"/>
      <c r="Z70" s="171"/>
      <c r="AA70" s="171"/>
      <c r="AB70" s="171"/>
      <c r="AC70" s="171"/>
      <c r="AD70" s="171"/>
      <c r="AE70" s="171"/>
      <c r="AF70" s="171"/>
      <c r="AG70" s="171"/>
      <c r="AH70" s="171"/>
      <c r="AI70" s="171"/>
      <c r="AJ70" s="171"/>
      <c r="AK70" s="171"/>
      <c r="AL70" s="171"/>
      <c r="AM70" s="171"/>
      <c r="AN70" s="171"/>
      <c r="AO70" s="171"/>
      <c r="AP70" s="171"/>
      <c r="AQ70" s="171"/>
      <c r="AR70" s="172"/>
      <c r="AS70" s="1"/>
      <c r="AT70" s="40">
        <f>AR26-SUM(D26:AQ26)/2</f>
        <v>0</v>
      </c>
    </row>
    <row r="71" spans="1:46" ht="14">
      <c r="A71" s="146"/>
      <c r="B71" s="168"/>
      <c r="C71" s="34" t="s">
        <v>81</v>
      </c>
      <c r="D71" s="41">
        <f>+D27-D23-D24-D26</f>
        <v>0</v>
      </c>
      <c r="E71" s="41">
        <f>+E27-E23-E24-E26</f>
        <v>0</v>
      </c>
      <c r="F71" s="41">
        <f t="shared" ref="F71:AR71" si="12">+F27-F23-F24-F26</f>
        <v>0</v>
      </c>
      <c r="G71" s="41">
        <f t="shared" si="12"/>
        <v>0</v>
      </c>
      <c r="H71" s="41">
        <f t="shared" si="12"/>
        <v>0</v>
      </c>
      <c r="I71" s="41">
        <f t="shared" si="12"/>
        <v>0</v>
      </c>
      <c r="J71" s="41">
        <f t="shared" si="12"/>
        <v>0</v>
      </c>
      <c r="K71" s="41">
        <f t="shared" si="12"/>
        <v>0</v>
      </c>
      <c r="L71" s="41">
        <f t="shared" si="12"/>
        <v>0</v>
      </c>
      <c r="M71" s="41">
        <f t="shared" si="12"/>
        <v>0</v>
      </c>
      <c r="N71" s="41">
        <f t="shared" si="12"/>
        <v>0</v>
      </c>
      <c r="O71" s="41">
        <f t="shared" si="12"/>
        <v>0</v>
      </c>
      <c r="P71" s="41">
        <f t="shared" si="12"/>
        <v>0</v>
      </c>
      <c r="Q71" s="41">
        <f t="shared" si="12"/>
        <v>0</v>
      </c>
      <c r="R71" s="41">
        <f t="shared" si="12"/>
        <v>0</v>
      </c>
      <c r="S71" s="41">
        <f t="shared" si="12"/>
        <v>0</v>
      </c>
      <c r="T71" s="41">
        <f t="shared" si="12"/>
        <v>0</v>
      </c>
      <c r="U71" s="41">
        <f t="shared" si="12"/>
        <v>0</v>
      </c>
      <c r="V71" s="41">
        <f t="shared" si="12"/>
        <v>0</v>
      </c>
      <c r="W71" s="41">
        <f t="shared" si="12"/>
        <v>0</v>
      </c>
      <c r="X71" s="41">
        <f t="shared" si="12"/>
        <v>0</v>
      </c>
      <c r="Y71" s="41">
        <f t="shared" si="12"/>
        <v>0</v>
      </c>
      <c r="Z71" s="41">
        <f t="shared" si="12"/>
        <v>0</v>
      </c>
      <c r="AA71" s="41">
        <f t="shared" si="12"/>
        <v>0</v>
      </c>
      <c r="AB71" s="41">
        <f t="shared" si="12"/>
        <v>0</v>
      </c>
      <c r="AC71" s="41">
        <f t="shared" si="12"/>
        <v>0</v>
      </c>
      <c r="AD71" s="41">
        <f t="shared" si="12"/>
        <v>0</v>
      </c>
      <c r="AE71" s="41">
        <f t="shared" si="12"/>
        <v>0</v>
      </c>
      <c r="AF71" s="41">
        <f t="shared" si="12"/>
        <v>0</v>
      </c>
      <c r="AG71" s="41">
        <f t="shared" si="12"/>
        <v>0</v>
      </c>
      <c r="AH71" s="41">
        <f t="shared" si="12"/>
        <v>0</v>
      </c>
      <c r="AI71" s="41">
        <f t="shared" si="12"/>
        <v>0</v>
      </c>
      <c r="AJ71" s="41">
        <f t="shared" si="12"/>
        <v>0</v>
      </c>
      <c r="AK71" s="41">
        <f t="shared" si="12"/>
        <v>0</v>
      </c>
      <c r="AL71" s="41">
        <f t="shared" si="12"/>
        <v>0</v>
      </c>
      <c r="AM71" s="41">
        <f t="shared" si="12"/>
        <v>0</v>
      </c>
      <c r="AN71" s="41">
        <f t="shared" si="12"/>
        <v>0</v>
      </c>
      <c r="AO71" s="41">
        <f t="shared" si="12"/>
        <v>0</v>
      </c>
      <c r="AP71" s="41">
        <f t="shared" si="12"/>
        <v>0</v>
      </c>
      <c r="AQ71" s="41">
        <f t="shared" si="12"/>
        <v>0</v>
      </c>
      <c r="AR71" s="41">
        <f t="shared" si="12"/>
        <v>0</v>
      </c>
      <c r="AS71" s="1"/>
      <c r="AT71" s="40">
        <f>AR27-SUM(D27:AQ27)/2</f>
        <v>0</v>
      </c>
    </row>
    <row r="72" spans="1:46" ht="18">
      <c r="A72" s="146"/>
      <c r="B72" s="168"/>
      <c r="C72" s="34" t="s">
        <v>82</v>
      </c>
      <c r="D72" s="174"/>
      <c r="E72" s="174"/>
      <c r="F72" s="174"/>
      <c r="G72" s="174"/>
      <c r="H72" s="174"/>
      <c r="I72" s="174"/>
      <c r="J72" s="174"/>
      <c r="K72" s="174"/>
      <c r="L72" s="174"/>
      <c r="M72" s="174"/>
      <c r="N72" s="174"/>
      <c r="O72" s="174"/>
      <c r="P72" s="174"/>
      <c r="Q72" s="174"/>
      <c r="R72" s="174"/>
      <c r="S72" s="174"/>
      <c r="T72" s="174"/>
      <c r="U72" s="174"/>
      <c r="V72" s="174"/>
      <c r="W72" s="174"/>
      <c r="X72" s="174"/>
      <c r="Y72" s="174"/>
      <c r="Z72" s="174"/>
      <c r="AA72" s="174"/>
      <c r="AB72" s="174"/>
      <c r="AC72" s="174"/>
      <c r="AD72" s="174"/>
      <c r="AE72" s="174"/>
      <c r="AF72" s="174"/>
      <c r="AG72" s="174"/>
      <c r="AH72" s="174"/>
      <c r="AI72" s="174"/>
      <c r="AJ72" s="174"/>
      <c r="AK72" s="174"/>
      <c r="AL72" s="174"/>
      <c r="AM72" s="174"/>
      <c r="AN72" s="174"/>
      <c r="AO72" s="174"/>
      <c r="AP72" s="174"/>
      <c r="AQ72" s="174"/>
      <c r="AR72" s="41">
        <f>+IF(OR(SUM(AR27)&gt;0),IF(OR(AR28=0,AR28=""),111,IF((AR28&lt;AR27),111,0)),0)</f>
        <v>0</v>
      </c>
      <c r="AS72" s="1"/>
      <c r="AT72" s="175"/>
    </row>
    <row r="73" spans="1:46" ht="14">
      <c r="A73" s="146"/>
      <c r="B73" s="164"/>
      <c r="C73" s="43" t="s">
        <v>85</v>
      </c>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
      <c r="AT73" s="171"/>
    </row>
    <row r="74" spans="1:46" ht="14">
      <c r="A74" s="146"/>
      <c r="B74" s="168"/>
      <c r="C74" s="39" t="s">
        <v>77</v>
      </c>
      <c r="D74" s="169"/>
      <c r="E74" s="169"/>
      <c r="F74" s="169"/>
      <c r="G74" s="169"/>
      <c r="H74" s="169"/>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169"/>
      <c r="AM74" s="169"/>
      <c r="AN74" s="169"/>
      <c r="AO74" s="169"/>
      <c r="AP74" s="169"/>
      <c r="AQ74" s="169"/>
      <c r="AR74" s="172"/>
      <c r="AS74" s="1"/>
      <c r="AT74" s="40">
        <f>AR30-SUM(D30:AQ30)/2</f>
        <v>0</v>
      </c>
    </row>
    <row r="75" spans="1:46" ht="14">
      <c r="A75" s="146"/>
      <c r="B75" s="168"/>
      <c r="C75" s="39" t="s">
        <v>78</v>
      </c>
      <c r="D75" s="171"/>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2"/>
      <c r="AS75" s="1"/>
      <c r="AT75" s="40">
        <f>AR31-SUM(D31:AQ31)/2</f>
        <v>0</v>
      </c>
    </row>
    <row r="76" spans="1:46" ht="14">
      <c r="A76" s="146"/>
      <c r="B76" s="173"/>
      <c r="C76" s="39" t="s">
        <v>79</v>
      </c>
      <c r="D76" s="41">
        <f>+IF(OR(SUM(D32)&gt;0),IF(OR(D31=0,D31=""),111,IF((D31&lt;D32),111,0)),0)</f>
        <v>0</v>
      </c>
      <c r="E76" s="41">
        <f>+IF(OR(SUM(E32)&gt;0),IF(OR(E31=0,E31=""),111,IF((E31&lt;E32),111,0)),0)</f>
        <v>0</v>
      </c>
      <c r="F76" s="41">
        <f t="shared" ref="F76:AR76" si="13">+IF(OR(SUM(F32)&gt;0),IF(OR(F31=0,F31=""),111,IF((F31&lt;F32),111,0)),0)</f>
        <v>0</v>
      </c>
      <c r="G76" s="41">
        <f t="shared" si="13"/>
        <v>0</v>
      </c>
      <c r="H76" s="41">
        <f t="shared" si="13"/>
        <v>0</v>
      </c>
      <c r="I76" s="41">
        <f t="shared" si="13"/>
        <v>0</v>
      </c>
      <c r="J76" s="41">
        <f t="shared" si="13"/>
        <v>0</v>
      </c>
      <c r="K76" s="41">
        <f t="shared" si="13"/>
        <v>0</v>
      </c>
      <c r="L76" s="41">
        <f t="shared" si="13"/>
        <v>0</v>
      </c>
      <c r="M76" s="41">
        <f t="shared" si="13"/>
        <v>0</v>
      </c>
      <c r="N76" s="41">
        <f t="shared" si="13"/>
        <v>0</v>
      </c>
      <c r="O76" s="41">
        <f t="shared" si="13"/>
        <v>0</v>
      </c>
      <c r="P76" s="41">
        <f t="shared" si="13"/>
        <v>0</v>
      </c>
      <c r="Q76" s="41">
        <f t="shared" si="13"/>
        <v>0</v>
      </c>
      <c r="R76" s="41">
        <f t="shared" si="13"/>
        <v>0</v>
      </c>
      <c r="S76" s="41">
        <f t="shared" si="13"/>
        <v>0</v>
      </c>
      <c r="T76" s="41">
        <f t="shared" si="13"/>
        <v>0</v>
      </c>
      <c r="U76" s="41">
        <f t="shared" si="13"/>
        <v>0</v>
      </c>
      <c r="V76" s="41">
        <f t="shared" si="13"/>
        <v>0</v>
      </c>
      <c r="W76" s="41">
        <f t="shared" si="13"/>
        <v>0</v>
      </c>
      <c r="X76" s="41">
        <f t="shared" si="13"/>
        <v>0</v>
      </c>
      <c r="Y76" s="41">
        <f t="shared" si="13"/>
        <v>0</v>
      </c>
      <c r="Z76" s="41">
        <f t="shared" si="13"/>
        <v>0</v>
      </c>
      <c r="AA76" s="41">
        <f t="shared" si="13"/>
        <v>0</v>
      </c>
      <c r="AB76" s="41">
        <f t="shared" si="13"/>
        <v>0</v>
      </c>
      <c r="AC76" s="41">
        <f t="shared" si="13"/>
        <v>0</v>
      </c>
      <c r="AD76" s="41">
        <f t="shared" si="13"/>
        <v>0</v>
      </c>
      <c r="AE76" s="41">
        <f t="shared" si="13"/>
        <v>0</v>
      </c>
      <c r="AF76" s="41">
        <f t="shared" si="13"/>
        <v>0</v>
      </c>
      <c r="AG76" s="41">
        <f t="shared" si="13"/>
        <v>0</v>
      </c>
      <c r="AH76" s="41">
        <f t="shared" si="13"/>
        <v>0</v>
      </c>
      <c r="AI76" s="41">
        <f t="shared" si="13"/>
        <v>0</v>
      </c>
      <c r="AJ76" s="41">
        <f t="shared" si="13"/>
        <v>0</v>
      </c>
      <c r="AK76" s="41">
        <f t="shared" si="13"/>
        <v>0</v>
      </c>
      <c r="AL76" s="41">
        <f t="shared" si="13"/>
        <v>0</v>
      </c>
      <c r="AM76" s="41">
        <f t="shared" si="13"/>
        <v>0</v>
      </c>
      <c r="AN76" s="41">
        <f t="shared" si="13"/>
        <v>0</v>
      </c>
      <c r="AO76" s="41">
        <f t="shared" si="13"/>
        <v>0</v>
      </c>
      <c r="AP76" s="41">
        <f t="shared" si="13"/>
        <v>0</v>
      </c>
      <c r="AQ76" s="41">
        <f t="shared" si="13"/>
        <v>0</v>
      </c>
      <c r="AR76" s="41">
        <f t="shared" si="13"/>
        <v>0</v>
      </c>
      <c r="AS76" s="1"/>
      <c r="AT76" s="40">
        <f>AR32-SUM(D32:AQ32)/2</f>
        <v>0</v>
      </c>
    </row>
    <row r="77" spans="1:46" ht="14">
      <c r="A77" s="146"/>
      <c r="B77" s="164"/>
      <c r="C77" s="39" t="s">
        <v>80</v>
      </c>
      <c r="D77" s="171"/>
      <c r="E77" s="171"/>
      <c r="F77" s="171"/>
      <c r="G77" s="171"/>
      <c r="H77" s="171"/>
      <c r="I77" s="171"/>
      <c r="J77" s="171"/>
      <c r="K77" s="171"/>
      <c r="L77" s="171"/>
      <c r="M77" s="171"/>
      <c r="N77" s="171"/>
      <c r="O77" s="171"/>
      <c r="P77" s="171"/>
      <c r="Q77" s="171"/>
      <c r="R77" s="171"/>
      <c r="S77" s="171"/>
      <c r="T77" s="171"/>
      <c r="U77" s="171"/>
      <c r="V77" s="171"/>
      <c r="W77" s="171"/>
      <c r="X77" s="171"/>
      <c r="Y77" s="171"/>
      <c r="Z77" s="171"/>
      <c r="AA77" s="171"/>
      <c r="AB77" s="171"/>
      <c r="AC77" s="171"/>
      <c r="AD77" s="171"/>
      <c r="AE77" s="171"/>
      <c r="AF77" s="171"/>
      <c r="AG77" s="171"/>
      <c r="AH77" s="171"/>
      <c r="AI77" s="171"/>
      <c r="AJ77" s="171"/>
      <c r="AK77" s="171"/>
      <c r="AL77" s="171"/>
      <c r="AM77" s="171"/>
      <c r="AN77" s="171"/>
      <c r="AO77" s="171"/>
      <c r="AP77" s="171"/>
      <c r="AQ77" s="171"/>
      <c r="AR77" s="172"/>
      <c r="AS77" s="1"/>
      <c r="AT77" s="40">
        <f>AR33-SUM(D33:AQ33)/2</f>
        <v>0</v>
      </c>
    </row>
    <row r="78" spans="1:46" ht="14">
      <c r="A78" s="146"/>
      <c r="B78" s="168"/>
      <c r="C78" s="34" t="s">
        <v>81</v>
      </c>
      <c r="D78" s="41">
        <f>+D34-D30-D31-D33</f>
        <v>0</v>
      </c>
      <c r="E78" s="41">
        <f>+E34-E30-E31-E33</f>
        <v>0</v>
      </c>
      <c r="F78" s="41">
        <f t="shared" ref="F78:AR78" si="14">+F34-F30-F31-F33</f>
        <v>0</v>
      </c>
      <c r="G78" s="41">
        <f t="shared" si="14"/>
        <v>0</v>
      </c>
      <c r="H78" s="41">
        <f t="shared" si="14"/>
        <v>0</v>
      </c>
      <c r="I78" s="41">
        <f t="shared" si="14"/>
        <v>0</v>
      </c>
      <c r="J78" s="41">
        <f t="shared" si="14"/>
        <v>0</v>
      </c>
      <c r="K78" s="41">
        <f t="shared" si="14"/>
        <v>0</v>
      </c>
      <c r="L78" s="41">
        <f t="shared" si="14"/>
        <v>0</v>
      </c>
      <c r="M78" s="41">
        <f t="shared" si="14"/>
        <v>0</v>
      </c>
      <c r="N78" s="41">
        <f t="shared" si="14"/>
        <v>0</v>
      </c>
      <c r="O78" s="41">
        <f t="shared" si="14"/>
        <v>0</v>
      </c>
      <c r="P78" s="41">
        <f t="shared" si="14"/>
        <v>0</v>
      </c>
      <c r="Q78" s="41">
        <f t="shared" si="14"/>
        <v>0</v>
      </c>
      <c r="R78" s="41">
        <f t="shared" si="14"/>
        <v>0</v>
      </c>
      <c r="S78" s="41">
        <f t="shared" si="14"/>
        <v>0</v>
      </c>
      <c r="T78" s="41">
        <f t="shared" si="14"/>
        <v>0</v>
      </c>
      <c r="U78" s="41">
        <f t="shared" si="14"/>
        <v>0</v>
      </c>
      <c r="V78" s="41">
        <f t="shared" si="14"/>
        <v>0</v>
      </c>
      <c r="W78" s="41">
        <f t="shared" si="14"/>
        <v>0</v>
      </c>
      <c r="X78" s="41">
        <f t="shared" si="14"/>
        <v>0</v>
      </c>
      <c r="Y78" s="41">
        <f t="shared" si="14"/>
        <v>0</v>
      </c>
      <c r="Z78" s="41">
        <f t="shared" si="14"/>
        <v>0</v>
      </c>
      <c r="AA78" s="41">
        <f t="shared" si="14"/>
        <v>0</v>
      </c>
      <c r="AB78" s="41">
        <f t="shared" si="14"/>
        <v>0</v>
      </c>
      <c r="AC78" s="41">
        <f t="shared" si="14"/>
        <v>0</v>
      </c>
      <c r="AD78" s="41">
        <f t="shared" si="14"/>
        <v>0</v>
      </c>
      <c r="AE78" s="41">
        <f t="shared" si="14"/>
        <v>0</v>
      </c>
      <c r="AF78" s="41">
        <f t="shared" si="14"/>
        <v>0</v>
      </c>
      <c r="AG78" s="41">
        <f t="shared" si="14"/>
        <v>0</v>
      </c>
      <c r="AH78" s="41">
        <f t="shared" si="14"/>
        <v>0</v>
      </c>
      <c r="AI78" s="41">
        <f t="shared" si="14"/>
        <v>0</v>
      </c>
      <c r="AJ78" s="41">
        <f t="shared" si="14"/>
        <v>0</v>
      </c>
      <c r="AK78" s="41">
        <f t="shared" si="14"/>
        <v>0</v>
      </c>
      <c r="AL78" s="41">
        <f t="shared" si="14"/>
        <v>0</v>
      </c>
      <c r="AM78" s="41">
        <f t="shared" si="14"/>
        <v>0</v>
      </c>
      <c r="AN78" s="41">
        <f t="shared" si="14"/>
        <v>0</v>
      </c>
      <c r="AO78" s="41">
        <f t="shared" si="14"/>
        <v>0</v>
      </c>
      <c r="AP78" s="41">
        <f t="shared" si="14"/>
        <v>0</v>
      </c>
      <c r="AQ78" s="41">
        <f t="shared" si="14"/>
        <v>0</v>
      </c>
      <c r="AR78" s="41">
        <f t="shared" si="14"/>
        <v>0</v>
      </c>
      <c r="AS78" s="1"/>
      <c r="AT78" s="40">
        <f>AR34-SUM(D34:AQ34)/2</f>
        <v>0</v>
      </c>
    </row>
    <row r="79" spans="1:46" ht="18">
      <c r="A79" s="146"/>
      <c r="B79" s="168"/>
      <c r="C79" s="34" t="s">
        <v>82</v>
      </c>
      <c r="D79" s="174"/>
      <c r="E79" s="174"/>
      <c r="F79" s="174"/>
      <c r="G79" s="174"/>
      <c r="H79" s="174"/>
      <c r="I79" s="174"/>
      <c r="J79" s="174"/>
      <c r="K79" s="174"/>
      <c r="L79" s="174"/>
      <c r="M79" s="174"/>
      <c r="N79" s="174"/>
      <c r="O79" s="174"/>
      <c r="P79" s="174"/>
      <c r="Q79" s="174"/>
      <c r="R79" s="174"/>
      <c r="S79" s="174"/>
      <c r="T79" s="174"/>
      <c r="U79" s="174"/>
      <c r="V79" s="174"/>
      <c r="W79" s="174"/>
      <c r="X79" s="174"/>
      <c r="Y79" s="174"/>
      <c r="Z79" s="174"/>
      <c r="AA79" s="174"/>
      <c r="AB79" s="174"/>
      <c r="AC79" s="174"/>
      <c r="AD79" s="174"/>
      <c r="AE79" s="174"/>
      <c r="AF79" s="174"/>
      <c r="AG79" s="174"/>
      <c r="AH79" s="174"/>
      <c r="AI79" s="174"/>
      <c r="AJ79" s="174"/>
      <c r="AK79" s="174"/>
      <c r="AL79" s="174"/>
      <c r="AM79" s="174"/>
      <c r="AN79" s="174"/>
      <c r="AO79" s="174"/>
      <c r="AP79" s="174"/>
      <c r="AQ79" s="174"/>
      <c r="AR79" s="41">
        <f>+IF(OR(SUM(AR34)&gt;0),IF(OR(AR35=0,AR35=""),111,IF((AR35&lt;AR34),111,0)),0)</f>
        <v>0</v>
      </c>
      <c r="AS79" s="1"/>
      <c r="AT79" s="175"/>
    </row>
    <row r="80" spans="1:46" ht="14">
      <c r="A80" s="146"/>
      <c r="B80" s="168"/>
      <c r="C80" s="34" t="s">
        <v>8</v>
      </c>
      <c r="D80" s="41">
        <f t="shared" ref="D80:AR80" si="15">+D36-SUM(D34,D27)</f>
        <v>0</v>
      </c>
      <c r="E80" s="41">
        <f t="shared" si="15"/>
        <v>0</v>
      </c>
      <c r="F80" s="41">
        <f t="shared" si="15"/>
        <v>0</v>
      </c>
      <c r="G80" s="41">
        <f t="shared" si="15"/>
        <v>0</v>
      </c>
      <c r="H80" s="41">
        <f t="shared" si="15"/>
        <v>0</v>
      </c>
      <c r="I80" s="41">
        <f t="shared" si="15"/>
        <v>0</v>
      </c>
      <c r="J80" s="41">
        <f t="shared" si="15"/>
        <v>0</v>
      </c>
      <c r="K80" s="41">
        <f t="shared" si="15"/>
        <v>0</v>
      </c>
      <c r="L80" s="41">
        <f t="shared" si="15"/>
        <v>0</v>
      </c>
      <c r="M80" s="41">
        <f t="shared" si="15"/>
        <v>0</v>
      </c>
      <c r="N80" s="41">
        <f t="shared" si="15"/>
        <v>0</v>
      </c>
      <c r="O80" s="41">
        <f t="shared" si="15"/>
        <v>0</v>
      </c>
      <c r="P80" s="41">
        <f t="shared" si="15"/>
        <v>0</v>
      </c>
      <c r="Q80" s="41">
        <f t="shared" si="15"/>
        <v>0</v>
      </c>
      <c r="R80" s="41">
        <f t="shared" si="15"/>
        <v>0</v>
      </c>
      <c r="S80" s="41">
        <f t="shared" si="15"/>
        <v>0</v>
      </c>
      <c r="T80" s="41">
        <f t="shared" si="15"/>
        <v>0</v>
      </c>
      <c r="U80" s="41">
        <f t="shared" si="15"/>
        <v>0</v>
      </c>
      <c r="V80" s="41">
        <f t="shared" si="15"/>
        <v>0</v>
      </c>
      <c r="W80" s="41">
        <f t="shared" si="15"/>
        <v>0</v>
      </c>
      <c r="X80" s="41">
        <f t="shared" si="15"/>
        <v>0</v>
      </c>
      <c r="Y80" s="41">
        <f t="shared" si="15"/>
        <v>0</v>
      </c>
      <c r="Z80" s="41">
        <f t="shared" si="15"/>
        <v>0</v>
      </c>
      <c r="AA80" s="41">
        <f t="shared" si="15"/>
        <v>0</v>
      </c>
      <c r="AB80" s="41">
        <f t="shared" si="15"/>
        <v>0</v>
      </c>
      <c r="AC80" s="41">
        <f t="shared" si="15"/>
        <v>0</v>
      </c>
      <c r="AD80" s="41">
        <f t="shared" si="15"/>
        <v>0</v>
      </c>
      <c r="AE80" s="41">
        <f t="shared" si="15"/>
        <v>0</v>
      </c>
      <c r="AF80" s="41">
        <f t="shared" si="15"/>
        <v>0</v>
      </c>
      <c r="AG80" s="41">
        <f t="shared" si="15"/>
        <v>0</v>
      </c>
      <c r="AH80" s="41">
        <f t="shared" si="15"/>
        <v>0</v>
      </c>
      <c r="AI80" s="41">
        <f t="shared" si="15"/>
        <v>0</v>
      </c>
      <c r="AJ80" s="41">
        <f t="shared" si="15"/>
        <v>0</v>
      </c>
      <c r="AK80" s="41">
        <f t="shared" si="15"/>
        <v>0</v>
      </c>
      <c r="AL80" s="41">
        <f t="shared" si="15"/>
        <v>0</v>
      </c>
      <c r="AM80" s="41">
        <f t="shared" si="15"/>
        <v>0</v>
      </c>
      <c r="AN80" s="41">
        <f t="shared" si="15"/>
        <v>0</v>
      </c>
      <c r="AO80" s="41">
        <f t="shared" si="15"/>
        <v>0</v>
      </c>
      <c r="AP80" s="41">
        <f t="shared" si="15"/>
        <v>0</v>
      </c>
      <c r="AQ80" s="41">
        <f t="shared" si="15"/>
        <v>0</v>
      </c>
      <c r="AR80" s="41">
        <f t="shared" si="15"/>
        <v>0</v>
      </c>
      <c r="AS80" s="1"/>
      <c r="AT80" s="40">
        <f>AR36-SUM(D36:AQ36)/2</f>
        <v>0</v>
      </c>
    </row>
    <row r="81" spans="1:46" ht="18">
      <c r="A81" s="146"/>
      <c r="B81" s="177"/>
      <c r="C81" s="42" t="s">
        <v>94</v>
      </c>
      <c r="D81" s="174"/>
      <c r="E81" s="174"/>
      <c r="F81" s="174"/>
      <c r="G81" s="174"/>
      <c r="H81" s="174"/>
      <c r="I81" s="174"/>
      <c r="J81" s="174"/>
      <c r="K81" s="174"/>
      <c r="L81" s="174"/>
      <c r="M81" s="174"/>
      <c r="N81" s="174"/>
      <c r="O81" s="174"/>
      <c r="P81" s="174"/>
      <c r="Q81" s="174"/>
      <c r="R81" s="174"/>
      <c r="S81" s="174"/>
      <c r="T81" s="174"/>
      <c r="U81" s="174"/>
      <c r="V81" s="174"/>
      <c r="W81" s="174"/>
      <c r="X81" s="174"/>
      <c r="Y81" s="174"/>
      <c r="Z81" s="174"/>
      <c r="AA81" s="174"/>
      <c r="AB81" s="174"/>
      <c r="AC81" s="174"/>
      <c r="AD81" s="174"/>
      <c r="AE81" s="174"/>
      <c r="AF81" s="174"/>
      <c r="AG81" s="174"/>
      <c r="AH81" s="174"/>
      <c r="AI81" s="174"/>
      <c r="AJ81" s="174"/>
      <c r="AK81" s="174"/>
      <c r="AL81" s="174"/>
      <c r="AM81" s="174"/>
      <c r="AN81" s="174"/>
      <c r="AO81" s="174"/>
      <c r="AP81" s="174"/>
      <c r="AQ81" s="174"/>
      <c r="AR81" s="41"/>
      <c r="AS81" s="1"/>
      <c r="AT81" s="175"/>
    </row>
    <row r="82" spans="1:46" ht="14">
      <c r="A82" s="146"/>
      <c r="B82" s="168"/>
      <c r="C82" s="43" t="s">
        <v>9</v>
      </c>
      <c r="D82" s="41">
        <f>+D38-SUM(D20,D13,D27,D34,D37)</f>
        <v>0</v>
      </c>
      <c r="E82" s="41">
        <f>+E38-SUM(E20,E13,E27,E34,E37)</f>
        <v>0</v>
      </c>
      <c r="F82" s="41">
        <f t="shared" ref="F82:AR82" si="16">+F38-SUM(F20,F13,F27,F34,F37)</f>
        <v>0</v>
      </c>
      <c r="G82" s="41">
        <f t="shared" si="16"/>
        <v>0</v>
      </c>
      <c r="H82" s="41">
        <f t="shared" si="16"/>
        <v>0</v>
      </c>
      <c r="I82" s="41">
        <f t="shared" si="16"/>
        <v>0</v>
      </c>
      <c r="J82" s="41">
        <f t="shared" si="16"/>
        <v>0</v>
      </c>
      <c r="K82" s="41">
        <f t="shared" si="16"/>
        <v>0</v>
      </c>
      <c r="L82" s="41">
        <f t="shared" si="16"/>
        <v>0</v>
      </c>
      <c r="M82" s="41">
        <f t="shared" si="16"/>
        <v>0</v>
      </c>
      <c r="N82" s="41">
        <f t="shared" si="16"/>
        <v>0</v>
      </c>
      <c r="O82" s="41">
        <f t="shared" si="16"/>
        <v>0</v>
      </c>
      <c r="P82" s="41">
        <f t="shared" si="16"/>
        <v>0</v>
      </c>
      <c r="Q82" s="41">
        <f t="shared" si="16"/>
        <v>0</v>
      </c>
      <c r="R82" s="41">
        <f t="shared" si="16"/>
        <v>0</v>
      </c>
      <c r="S82" s="41">
        <f t="shared" si="16"/>
        <v>0</v>
      </c>
      <c r="T82" s="41">
        <f t="shared" si="16"/>
        <v>0</v>
      </c>
      <c r="U82" s="41">
        <f t="shared" si="16"/>
        <v>0</v>
      </c>
      <c r="V82" s="41">
        <f t="shared" si="16"/>
        <v>0</v>
      </c>
      <c r="W82" s="41">
        <f t="shared" si="16"/>
        <v>0</v>
      </c>
      <c r="X82" s="41">
        <f t="shared" si="16"/>
        <v>0</v>
      </c>
      <c r="Y82" s="41">
        <f t="shared" si="16"/>
        <v>0</v>
      </c>
      <c r="Z82" s="41">
        <f t="shared" si="16"/>
        <v>0</v>
      </c>
      <c r="AA82" s="41">
        <f t="shared" si="16"/>
        <v>0</v>
      </c>
      <c r="AB82" s="41">
        <f t="shared" si="16"/>
        <v>0</v>
      </c>
      <c r="AC82" s="41">
        <f t="shared" si="16"/>
        <v>0</v>
      </c>
      <c r="AD82" s="41">
        <f t="shared" si="16"/>
        <v>0</v>
      </c>
      <c r="AE82" s="41">
        <f t="shared" si="16"/>
        <v>0</v>
      </c>
      <c r="AF82" s="41">
        <f t="shared" si="16"/>
        <v>0</v>
      </c>
      <c r="AG82" s="41">
        <f t="shared" si="16"/>
        <v>0</v>
      </c>
      <c r="AH82" s="41">
        <f t="shared" si="16"/>
        <v>0</v>
      </c>
      <c r="AI82" s="41">
        <f t="shared" si="16"/>
        <v>0</v>
      </c>
      <c r="AJ82" s="41">
        <f t="shared" si="16"/>
        <v>0</v>
      </c>
      <c r="AK82" s="41">
        <f t="shared" si="16"/>
        <v>0</v>
      </c>
      <c r="AL82" s="41">
        <f t="shared" si="16"/>
        <v>0</v>
      </c>
      <c r="AM82" s="41">
        <f t="shared" si="16"/>
        <v>0</v>
      </c>
      <c r="AN82" s="41">
        <f t="shared" si="16"/>
        <v>0</v>
      </c>
      <c r="AO82" s="41">
        <f t="shared" si="16"/>
        <v>0</v>
      </c>
      <c r="AP82" s="41">
        <f t="shared" si="16"/>
        <v>0</v>
      </c>
      <c r="AQ82" s="41">
        <f t="shared" si="16"/>
        <v>0</v>
      </c>
      <c r="AR82" s="41">
        <f t="shared" si="16"/>
        <v>0</v>
      </c>
      <c r="AS82" s="1"/>
      <c r="AT82" s="40">
        <f>AR38-SUM(D38:AQ38)/2-AR37</f>
        <v>0</v>
      </c>
    </row>
    <row r="83" spans="1:46" ht="18">
      <c r="A83" s="146"/>
      <c r="B83" s="168"/>
      <c r="C83" s="39" t="s">
        <v>87</v>
      </c>
      <c r="D83" s="174"/>
      <c r="E83" s="174"/>
      <c r="F83" s="174"/>
      <c r="G83" s="174"/>
      <c r="H83" s="174"/>
      <c r="I83" s="174"/>
      <c r="J83" s="174"/>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41">
        <f>+IF(OR(SUM(AR38)&gt;0),IF(OR(AR39=0,AR39=""),111,IF((AR39&lt;AR38),111,0)),0)</f>
        <v>0</v>
      </c>
      <c r="AS83" s="1"/>
      <c r="AT83" s="175"/>
    </row>
    <row r="84" spans="1:46" ht="18">
      <c r="A84" s="146"/>
      <c r="B84" s="177"/>
      <c r="C84" s="43" t="s">
        <v>88</v>
      </c>
      <c r="D84" s="169"/>
      <c r="E84" s="169"/>
      <c r="F84" s="178"/>
      <c r="G84" s="169"/>
      <c r="H84" s="169"/>
      <c r="I84" s="169"/>
      <c r="J84" s="169"/>
      <c r="K84" s="169"/>
      <c r="L84" s="169"/>
      <c r="M84" s="169"/>
      <c r="N84" s="169"/>
      <c r="O84" s="169"/>
      <c r="P84" s="169"/>
      <c r="Q84" s="169"/>
      <c r="R84" s="169"/>
      <c r="S84" s="169"/>
      <c r="T84" s="169"/>
      <c r="U84" s="169"/>
      <c r="V84" s="169"/>
      <c r="W84" s="169"/>
      <c r="X84" s="169"/>
      <c r="Y84" s="169"/>
      <c r="Z84" s="169"/>
      <c r="AA84" s="169"/>
      <c r="AB84" s="169"/>
      <c r="AC84" s="169"/>
      <c r="AD84" s="169"/>
      <c r="AE84" s="169"/>
      <c r="AF84" s="169"/>
      <c r="AG84" s="169"/>
      <c r="AH84" s="169"/>
      <c r="AI84" s="169"/>
      <c r="AJ84" s="169"/>
      <c r="AK84" s="169"/>
      <c r="AL84" s="169"/>
      <c r="AM84" s="169"/>
      <c r="AN84" s="169"/>
      <c r="AO84" s="169"/>
      <c r="AP84" s="169"/>
      <c r="AQ84" s="169"/>
      <c r="AR84" s="169"/>
      <c r="AS84" s="1"/>
      <c r="AT84" s="175"/>
    </row>
    <row r="85" spans="1:46" ht="16.5">
      <c r="A85" s="146"/>
      <c r="B85" s="177"/>
      <c r="C85" s="42" t="s">
        <v>95</v>
      </c>
      <c r="D85" s="169"/>
      <c r="E85" s="169"/>
      <c r="F85" s="166"/>
      <c r="G85" s="171"/>
      <c r="H85" s="171"/>
      <c r="I85" s="171"/>
      <c r="J85" s="171"/>
      <c r="K85" s="171"/>
      <c r="L85" s="171"/>
      <c r="M85" s="171"/>
      <c r="N85" s="171"/>
      <c r="O85" s="171"/>
      <c r="P85" s="171"/>
      <c r="Q85" s="171"/>
      <c r="R85" s="171"/>
      <c r="S85" s="171"/>
      <c r="T85" s="171"/>
      <c r="U85" s="171"/>
      <c r="V85" s="171"/>
      <c r="W85" s="171"/>
      <c r="X85" s="171"/>
      <c r="Y85" s="171"/>
      <c r="Z85" s="171"/>
      <c r="AA85" s="171"/>
      <c r="AB85" s="171"/>
      <c r="AC85" s="171"/>
      <c r="AD85" s="171"/>
      <c r="AE85" s="171"/>
      <c r="AF85" s="171"/>
      <c r="AG85" s="171"/>
      <c r="AH85" s="171"/>
      <c r="AI85" s="171"/>
      <c r="AJ85" s="171"/>
      <c r="AK85" s="171"/>
      <c r="AL85" s="171"/>
      <c r="AM85" s="171"/>
      <c r="AN85" s="171"/>
      <c r="AO85" s="171"/>
      <c r="AP85" s="171"/>
      <c r="AQ85" s="171"/>
      <c r="AR85" s="179"/>
      <c r="AS85" s="1"/>
      <c r="AT85" s="40">
        <f>AR41-SUM(D41:AQ41)/2</f>
        <v>0</v>
      </c>
    </row>
    <row r="86" spans="1:46" ht="25.5" customHeight="1">
      <c r="A86" s="146"/>
      <c r="B86" s="180"/>
      <c r="C86" s="44" t="s">
        <v>96</v>
      </c>
      <c r="D86" s="181"/>
      <c r="E86" s="181"/>
      <c r="F86" s="182"/>
      <c r="G86" s="181"/>
      <c r="H86" s="181"/>
      <c r="I86" s="181"/>
      <c r="J86" s="181"/>
      <c r="K86" s="181"/>
      <c r="L86" s="181"/>
      <c r="M86" s="181"/>
      <c r="N86" s="181"/>
      <c r="O86" s="181"/>
      <c r="P86" s="181"/>
      <c r="Q86" s="181"/>
      <c r="R86" s="181"/>
      <c r="S86" s="181"/>
      <c r="T86" s="181"/>
      <c r="U86" s="181"/>
      <c r="V86" s="181"/>
      <c r="W86" s="181"/>
      <c r="X86" s="181"/>
      <c r="Y86" s="181"/>
      <c r="Z86" s="181"/>
      <c r="AA86" s="181"/>
      <c r="AB86" s="181"/>
      <c r="AC86" s="181"/>
      <c r="AD86" s="181"/>
      <c r="AE86" s="181"/>
      <c r="AF86" s="181"/>
      <c r="AG86" s="181"/>
      <c r="AH86" s="181"/>
      <c r="AI86" s="181"/>
      <c r="AJ86" s="181"/>
      <c r="AK86" s="181"/>
      <c r="AL86" s="181"/>
      <c r="AM86" s="181"/>
      <c r="AN86" s="181"/>
      <c r="AO86" s="181"/>
      <c r="AP86" s="181"/>
      <c r="AQ86" s="181"/>
      <c r="AR86" s="183"/>
      <c r="AS86" s="1"/>
      <c r="AT86" s="45">
        <f>AR42-SUM(D42:AQ42)/2</f>
        <v>0</v>
      </c>
    </row>
    <row r="87" spans="1:46" ht="14">
      <c r="A87" s="146"/>
      <c r="B87" s="146"/>
      <c r="C87" s="9"/>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row>
    <row r="88" spans="1:46" ht="30" customHeight="1">
      <c r="A88" s="146"/>
      <c r="B88" s="184"/>
      <c r="C88" s="46" t="s">
        <v>97</v>
      </c>
      <c r="D88" s="47">
        <f>IF(SUM(D41:D42)&lt;SUM(D38),0,SUM(D38)-SUM(D41:D42))</f>
        <v>0</v>
      </c>
      <c r="E88" s="47">
        <f>IF(SUM(E41:E42)&lt;SUM(E38),0,SUM(E38)-SUM(E41:E42))</f>
        <v>0</v>
      </c>
      <c r="F88" s="47">
        <f t="shared" ref="F88:AR88" si="17">IF(SUM(F41:F42)&lt;SUM(F38),0,SUM(F38)-SUM(F41:F42))</f>
        <v>0</v>
      </c>
      <c r="G88" s="47">
        <f t="shared" si="17"/>
        <v>0</v>
      </c>
      <c r="H88" s="47">
        <f t="shared" si="17"/>
        <v>0</v>
      </c>
      <c r="I88" s="47">
        <f t="shared" si="17"/>
        <v>0</v>
      </c>
      <c r="J88" s="47">
        <f t="shared" si="17"/>
        <v>0</v>
      </c>
      <c r="K88" s="47">
        <f t="shared" si="17"/>
        <v>0</v>
      </c>
      <c r="L88" s="47">
        <f t="shared" si="17"/>
        <v>0</v>
      </c>
      <c r="M88" s="47">
        <f t="shared" si="17"/>
        <v>0</v>
      </c>
      <c r="N88" s="47">
        <f t="shared" si="17"/>
        <v>0</v>
      </c>
      <c r="O88" s="47">
        <f t="shared" si="17"/>
        <v>0</v>
      </c>
      <c r="P88" s="47">
        <f t="shared" si="17"/>
        <v>0</v>
      </c>
      <c r="Q88" s="47">
        <f t="shared" si="17"/>
        <v>0</v>
      </c>
      <c r="R88" s="47">
        <f t="shared" si="17"/>
        <v>0</v>
      </c>
      <c r="S88" s="47">
        <f t="shared" si="17"/>
        <v>0</v>
      </c>
      <c r="T88" s="47">
        <f t="shared" si="17"/>
        <v>0</v>
      </c>
      <c r="U88" s="47">
        <f t="shared" si="17"/>
        <v>0</v>
      </c>
      <c r="V88" s="47">
        <f t="shared" si="17"/>
        <v>0</v>
      </c>
      <c r="W88" s="47">
        <f t="shared" si="17"/>
        <v>0</v>
      </c>
      <c r="X88" s="47">
        <f t="shared" si="17"/>
        <v>0</v>
      </c>
      <c r="Y88" s="47">
        <f t="shared" si="17"/>
        <v>0</v>
      </c>
      <c r="Z88" s="47">
        <f t="shared" si="17"/>
        <v>0</v>
      </c>
      <c r="AA88" s="47">
        <f t="shared" si="17"/>
        <v>0</v>
      </c>
      <c r="AB88" s="47">
        <f t="shared" si="17"/>
        <v>0</v>
      </c>
      <c r="AC88" s="47">
        <f t="shared" si="17"/>
        <v>0</v>
      </c>
      <c r="AD88" s="47">
        <f t="shared" si="17"/>
        <v>0</v>
      </c>
      <c r="AE88" s="47">
        <f t="shared" si="17"/>
        <v>0</v>
      </c>
      <c r="AF88" s="47">
        <f t="shared" si="17"/>
        <v>0</v>
      </c>
      <c r="AG88" s="47">
        <f t="shared" si="17"/>
        <v>0</v>
      </c>
      <c r="AH88" s="47">
        <f t="shared" si="17"/>
        <v>0</v>
      </c>
      <c r="AI88" s="47">
        <f t="shared" si="17"/>
        <v>0</v>
      </c>
      <c r="AJ88" s="47">
        <f t="shared" si="17"/>
        <v>0</v>
      </c>
      <c r="AK88" s="47">
        <f t="shared" si="17"/>
        <v>0</v>
      </c>
      <c r="AL88" s="47">
        <f t="shared" si="17"/>
        <v>0</v>
      </c>
      <c r="AM88" s="47">
        <f t="shared" si="17"/>
        <v>0</v>
      </c>
      <c r="AN88" s="47">
        <f t="shared" si="17"/>
        <v>0</v>
      </c>
      <c r="AO88" s="47">
        <f t="shared" si="17"/>
        <v>0</v>
      </c>
      <c r="AP88" s="47">
        <f t="shared" si="17"/>
        <v>0</v>
      </c>
      <c r="AQ88" s="47">
        <f t="shared" si="17"/>
        <v>0</v>
      </c>
      <c r="AR88" s="47">
        <f t="shared" si="17"/>
        <v>0</v>
      </c>
      <c r="AS88" s="162"/>
      <c r="AT88" s="162"/>
    </row>
    <row r="89" spans="1:46">
      <c r="A89" s="146"/>
      <c r="B89" s="146"/>
      <c r="C89" s="146"/>
      <c r="D89" s="146"/>
      <c r="E89" s="146"/>
      <c r="F89" s="146"/>
      <c r="G89" s="146"/>
      <c r="H89" s="146"/>
      <c r="I89" s="146"/>
      <c r="J89" s="146"/>
      <c r="K89" s="146"/>
      <c r="L89" s="146"/>
      <c r="M89" s="146"/>
      <c r="N89" s="146"/>
      <c r="O89" s="146"/>
      <c r="P89" s="146"/>
      <c r="Q89" s="146"/>
      <c r="R89" s="146"/>
      <c r="S89" s="146"/>
      <c r="T89" s="146"/>
      <c r="U89" s="146"/>
      <c r="V89" s="146"/>
      <c r="W89" s="146"/>
      <c r="X89" s="146"/>
      <c r="Y89" s="146"/>
      <c r="Z89" s="146"/>
      <c r="AA89" s="146"/>
      <c r="AB89" s="146"/>
      <c r="AC89" s="146"/>
      <c r="AD89" s="146"/>
      <c r="AE89" s="146"/>
      <c r="AF89" s="146"/>
      <c r="AG89" s="146"/>
      <c r="AH89" s="146"/>
      <c r="AI89" s="146"/>
      <c r="AJ89" s="146"/>
      <c r="AK89" s="146"/>
      <c r="AL89" s="146"/>
      <c r="AM89" s="146"/>
      <c r="AN89" s="146"/>
      <c r="AO89" s="146"/>
      <c r="AP89" s="146"/>
      <c r="AQ89" s="146"/>
      <c r="AR89" s="146"/>
      <c r="AS89" s="146"/>
      <c r="AT89" s="146"/>
    </row>
    <row r="90" spans="1:46">
      <c r="A90" s="146"/>
      <c r="B90" s="146"/>
      <c r="C90" s="146"/>
      <c r="D90" s="146"/>
      <c r="E90" s="146"/>
      <c r="F90" s="146"/>
      <c r="G90" s="146"/>
      <c r="H90" s="146"/>
      <c r="I90" s="146"/>
      <c r="J90" s="146"/>
      <c r="K90" s="146"/>
      <c r="L90" s="146"/>
      <c r="M90" s="146"/>
      <c r="N90" s="146"/>
      <c r="O90" s="146"/>
      <c r="P90" s="146"/>
      <c r="Q90" s="146"/>
      <c r="R90" s="146"/>
      <c r="S90" s="146"/>
      <c r="T90" s="146"/>
      <c r="U90" s="146"/>
      <c r="V90" s="146"/>
      <c r="W90" s="146"/>
      <c r="X90" s="146"/>
      <c r="Y90" s="146"/>
      <c r="Z90" s="146"/>
      <c r="AA90" s="146"/>
      <c r="AB90" s="146"/>
      <c r="AC90" s="146"/>
      <c r="AD90" s="146"/>
      <c r="AE90" s="146"/>
      <c r="AF90" s="146"/>
      <c r="AG90" s="146"/>
      <c r="AH90" s="146"/>
      <c r="AI90" s="146"/>
      <c r="AJ90" s="146"/>
      <c r="AK90" s="146"/>
      <c r="AL90" s="146"/>
      <c r="AM90" s="146"/>
      <c r="AN90" s="146"/>
      <c r="AO90" s="146"/>
      <c r="AP90" s="146"/>
      <c r="AQ90" s="146"/>
      <c r="AR90" s="146"/>
      <c r="AS90" s="146"/>
      <c r="AT90" s="146"/>
    </row>
    <row r="91" spans="1:46">
      <c r="A91" s="146"/>
      <c r="B91" s="146"/>
      <c r="C91" s="146"/>
      <c r="D91" s="146"/>
      <c r="E91" s="146"/>
      <c r="F91" s="146"/>
      <c r="G91" s="146"/>
      <c r="H91" s="146"/>
      <c r="I91" s="146"/>
      <c r="J91" s="146"/>
      <c r="K91" s="146"/>
      <c r="L91" s="146"/>
      <c r="M91" s="146"/>
      <c r="N91" s="146"/>
      <c r="O91" s="146"/>
      <c r="P91" s="146"/>
      <c r="Q91" s="146"/>
      <c r="R91" s="146"/>
      <c r="S91" s="146"/>
      <c r="T91" s="146"/>
      <c r="U91" s="146"/>
      <c r="V91" s="146"/>
      <c r="W91" s="146"/>
      <c r="X91" s="146"/>
      <c r="Y91" s="146"/>
      <c r="Z91" s="146"/>
      <c r="AA91" s="146"/>
      <c r="AB91" s="146"/>
      <c r="AC91" s="146"/>
      <c r="AD91" s="146"/>
      <c r="AE91" s="146"/>
      <c r="AF91" s="146"/>
      <c r="AG91" s="146"/>
      <c r="AH91" s="146"/>
      <c r="AI91" s="146"/>
      <c r="AJ91" s="146"/>
      <c r="AK91" s="146"/>
      <c r="AL91" s="146"/>
      <c r="AM91" s="146"/>
      <c r="AN91" s="146"/>
      <c r="AO91" s="146"/>
      <c r="AP91" s="146"/>
      <c r="AQ91" s="146"/>
      <c r="AR91" s="146"/>
      <c r="AS91" s="146"/>
      <c r="AT91" s="146"/>
    </row>
    <row r="92" spans="1:46">
      <c r="A92" s="146"/>
      <c r="B92" s="146"/>
      <c r="C92" s="146"/>
      <c r="D92" s="146"/>
      <c r="E92" s="146"/>
      <c r="F92" s="146"/>
      <c r="G92" s="146"/>
      <c r="H92" s="146"/>
      <c r="I92" s="146"/>
      <c r="J92" s="146"/>
      <c r="K92" s="146"/>
      <c r="L92" s="146"/>
      <c r="M92" s="146"/>
      <c r="N92" s="146"/>
      <c r="O92" s="146"/>
      <c r="P92" s="146"/>
      <c r="Q92" s="146"/>
      <c r="R92" s="146"/>
      <c r="S92" s="146"/>
      <c r="T92" s="146"/>
      <c r="U92" s="146"/>
      <c r="V92" s="146"/>
      <c r="W92" s="146"/>
      <c r="X92" s="146"/>
      <c r="Y92" s="146"/>
      <c r="Z92" s="146"/>
      <c r="AA92" s="146"/>
      <c r="AB92" s="146"/>
      <c r="AC92" s="146"/>
      <c r="AD92" s="146"/>
      <c r="AE92" s="146"/>
      <c r="AF92" s="146"/>
      <c r="AG92" s="146"/>
      <c r="AH92" s="146"/>
      <c r="AI92" s="146"/>
      <c r="AJ92" s="146"/>
      <c r="AK92" s="146"/>
      <c r="AL92" s="146"/>
      <c r="AM92" s="146"/>
      <c r="AN92" s="146"/>
      <c r="AO92" s="146"/>
      <c r="AP92" s="146"/>
      <c r="AQ92" s="146"/>
      <c r="AR92" s="146"/>
      <c r="AS92" s="146"/>
      <c r="AT92" s="146"/>
    </row>
    <row r="93" spans="1:46">
      <c r="A93" s="146"/>
      <c r="B93" s="146"/>
      <c r="C93" s="146"/>
      <c r="D93" s="146"/>
      <c r="E93" s="146"/>
      <c r="F93" s="146"/>
      <c r="G93" s="146"/>
      <c r="H93" s="146"/>
      <c r="I93" s="146"/>
      <c r="J93" s="146"/>
      <c r="K93" s="146"/>
      <c r="L93" s="146"/>
      <c r="M93" s="146"/>
      <c r="N93" s="146"/>
      <c r="O93" s="146"/>
      <c r="P93" s="146"/>
      <c r="Q93" s="146"/>
      <c r="R93" s="146"/>
      <c r="S93" s="146"/>
      <c r="T93" s="146"/>
      <c r="U93" s="146"/>
      <c r="V93" s="146"/>
      <c r="W93" s="146"/>
      <c r="X93" s="146"/>
      <c r="Y93" s="146"/>
      <c r="Z93" s="146"/>
      <c r="AA93" s="146"/>
      <c r="AB93" s="146"/>
      <c r="AC93" s="146"/>
      <c r="AD93" s="146"/>
      <c r="AE93" s="146"/>
      <c r="AF93" s="146"/>
      <c r="AG93" s="146"/>
      <c r="AH93" s="146"/>
      <c r="AI93" s="146"/>
      <c r="AJ93" s="146"/>
      <c r="AK93" s="146"/>
      <c r="AL93" s="146"/>
      <c r="AM93" s="146"/>
      <c r="AN93" s="146"/>
      <c r="AO93" s="146"/>
      <c r="AP93" s="146"/>
      <c r="AQ93" s="146"/>
      <c r="AR93" s="146"/>
      <c r="AS93" s="146"/>
      <c r="AT93" s="146"/>
    </row>
    <row r="94" spans="1:46">
      <c r="A94" s="146"/>
      <c r="B94" s="146"/>
      <c r="C94" s="146"/>
      <c r="D94" s="146"/>
      <c r="E94" s="146"/>
      <c r="F94" s="146"/>
      <c r="G94" s="146"/>
      <c r="H94" s="146"/>
      <c r="I94" s="146"/>
      <c r="J94" s="146"/>
      <c r="K94" s="146"/>
      <c r="L94" s="146"/>
      <c r="M94" s="146"/>
      <c r="N94" s="146"/>
      <c r="O94" s="146"/>
      <c r="P94" s="146"/>
      <c r="Q94" s="146"/>
      <c r="R94" s="146"/>
      <c r="S94" s="146"/>
      <c r="T94" s="146"/>
      <c r="U94" s="146"/>
      <c r="V94" s="146"/>
      <c r="W94" s="146"/>
      <c r="X94" s="146"/>
      <c r="Y94" s="146"/>
      <c r="Z94" s="146"/>
      <c r="AA94" s="146"/>
      <c r="AB94" s="146"/>
      <c r="AC94" s="146"/>
      <c r="AD94" s="146"/>
      <c r="AE94" s="146"/>
      <c r="AF94" s="146"/>
      <c r="AG94" s="146"/>
      <c r="AH94" s="146"/>
      <c r="AI94" s="146"/>
      <c r="AJ94" s="146"/>
      <c r="AK94" s="146"/>
      <c r="AL94" s="146"/>
      <c r="AM94" s="146"/>
      <c r="AN94" s="146"/>
      <c r="AO94" s="146"/>
      <c r="AP94" s="146"/>
      <c r="AQ94" s="146"/>
      <c r="AR94" s="146"/>
      <c r="AS94" s="146"/>
      <c r="AT94" s="146"/>
    </row>
    <row r="95" spans="1:46">
      <c r="A95" s="146"/>
      <c r="B95" s="146"/>
      <c r="C95" s="146"/>
      <c r="D95" s="146"/>
      <c r="E95" s="146"/>
      <c r="F95" s="146"/>
      <c r="G95" s="146"/>
      <c r="H95" s="146"/>
      <c r="I95" s="146"/>
      <c r="J95" s="146"/>
      <c r="K95" s="146"/>
      <c r="L95" s="146"/>
      <c r="M95" s="146"/>
      <c r="N95" s="146"/>
      <c r="O95" s="146"/>
      <c r="P95" s="146"/>
      <c r="Q95" s="146"/>
      <c r="R95" s="146"/>
      <c r="S95" s="146"/>
      <c r="T95" s="146"/>
      <c r="U95" s="146"/>
      <c r="V95" s="146"/>
      <c r="W95" s="146"/>
      <c r="X95" s="146"/>
      <c r="Y95" s="146"/>
      <c r="Z95" s="146"/>
      <c r="AA95" s="146"/>
      <c r="AB95" s="146"/>
      <c r="AC95" s="146"/>
      <c r="AD95" s="146"/>
      <c r="AE95" s="146"/>
      <c r="AF95" s="146"/>
      <c r="AG95" s="146"/>
      <c r="AH95" s="146"/>
      <c r="AI95" s="146"/>
      <c r="AJ95" s="146"/>
      <c r="AK95" s="146"/>
      <c r="AL95" s="146"/>
      <c r="AM95" s="146"/>
      <c r="AN95" s="146"/>
      <c r="AO95" s="146"/>
      <c r="AP95" s="146"/>
      <c r="AQ95" s="146"/>
      <c r="AR95" s="146"/>
      <c r="AS95" s="146"/>
      <c r="AT95" s="146"/>
    </row>
    <row r="96" spans="1:46">
      <c r="A96" s="146"/>
      <c r="B96" s="146"/>
      <c r="C96" s="146"/>
      <c r="D96" s="146"/>
      <c r="E96" s="146"/>
      <c r="F96" s="146"/>
      <c r="G96" s="146"/>
      <c r="H96" s="146"/>
      <c r="I96" s="146"/>
      <c r="J96" s="146"/>
      <c r="K96" s="146"/>
      <c r="L96" s="146"/>
      <c r="M96" s="146"/>
      <c r="N96" s="146"/>
      <c r="O96" s="146"/>
      <c r="P96" s="146"/>
      <c r="Q96" s="146"/>
      <c r="R96" s="146"/>
      <c r="S96" s="146"/>
      <c r="T96" s="146"/>
      <c r="U96" s="146"/>
      <c r="V96" s="146"/>
      <c r="W96" s="146"/>
      <c r="X96" s="146"/>
      <c r="Y96" s="146"/>
      <c r="Z96" s="146"/>
      <c r="AA96" s="146"/>
      <c r="AB96" s="146"/>
      <c r="AC96" s="146"/>
      <c r="AD96" s="146"/>
      <c r="AE96" s="146"/>
      <c r="AF96" s="146"/>
      <c r="AG96" s="146"/>
      <c r="AH96" s="146"/>
      <c r="AI96" s="146"/>
      <c r="AJ96" s="146"/>
      <c r="AK96" s="146"/>
      <c r="AL96" s="146"/>
      <c r="AM96" s="146"/>
      <c r="AN96" s="146"/>
      <c r="AO96" s="146"/>
      <c r="AP96" s="146"/>
      <c r="AQ96" s="146"/>
      <c r="AR96" s="146"/>
      <c r="AS96" s="146"/>
      <c r="AT96" s="146"/>
    </row>
    <row r="97" s="146" customFormat="1"/>
    <row r="98" s="146" customFormat="1"/>
    <row r="99" s="146" customFormat="1"/>
    <row r="100" s="146" customFormat="1"/>
    <row r="101" s="146" customFormat="1"/>
    <row r="102" s="146" customFormat="1"/>
    <row r="103" s="146" customFormat="1"/>
    <row r="104" s="146" customFormat="1"/>
    <row r="105" s="146" customFormat="1"/>
    <row r="106" s="146" customFormat="1"/>
    <row r="107" s="146" customFormat="1"/>
    <row r="108" s="146" customFormat="1"/>
    <row r="109" s="146" customFormat="1"/>
    <row r="110" s="146" customFormat="1"/>
    <row r="111" s="146" customFormat="1"/>
    <row r="112" s="146" customFormat="1"/>
    <row r="113" s="146" customFormat="1"/>
    <row r="114" s="146" customFormat="1"/>
  </sheetData>
  <sheetProtection algorithmName="SHA-512" hashValue="o7YogyQVEsJ3ObRD2DqRC3WjXqeFbuN6HaK3V6kGNYelzcPyqcTl4f6sPDTll/brts/6UKuJ9M9z0igIF6lIbA==" saltValue="5BqKyTK3Y8tDDyx5CQfk9w==" spinCount="100000" sheet="1" objects="1" scenarios="1"/>
  <mergeCells count="6">
    <mergeCell ref="H47:L48"/>
    <mergeCell ref="C2:AR2"/>
    <mergeCell ref="C3:AR3"/>
    <mergeCell ref="C4:AR4"/>
    <mergeCell ref="C5:AR5"/>
    <mergeCell ref="C43:AR43"/>
  </mergeCells>
  <conditionalFormatting sqref="D9:AQ13 D16:AR20 D23:AR27 D30:AR34 D36:AR36 D38:AR38 D41:AR42">
    <cfRule type="expression" dxfId="74" priority="7" stopIfTrue="1">
      <formula>AND(D9&lt;&gt;"",OR(D9&lt;0,NOT(ISNUMBER(D9))))</formula>
    </cfRule>
  </conditionalFormatting>
  <conditionalFormatting sqref="D55:AR55">
    <cfRule type="cellIs" dxfId="73" priority="6" stopIfTrue="1" operator="notEqual">
      <formula>0</formula>
    </cfRule>
  </conditionalFormatting>
  <conditionalFormatting sqref="D57:AR57 D64:AR64 D71:AR71 D78:AR78 D80:AQ80 D82:AR82 D88:AR88">
    <cfRule type="cellIs" dxfId="72" priority="8" stopIfTrue="1" operator="notEqual">
      <formula>0</formula>
    </cfRule>
  </conditionalFormatting>
  <conditionalFormatting sqref="D62:AR62">
    <cfRule type="cellIs" dxfId="71" priority="3" stopIfTrue="1" operator="notEqual">
      <formula>0</formula>
    </cfRule>
  </conditionalFormatting>
  <conditionalFormatting sqref="D69:AR69">
    <cfRule type="cellIs" dxfId="70" priority="5" stopIfTrue="1" operator="notEqual">
      <formula>0</formula>
    </cfRule>
  </conditionalFormatting>
  <conditionalFormatting sqref="D76:AR76">
    <cfRule type="cellIs" dxfId="69" priority="4" stopIfTrue="1" operator="notEqual">
      <formula>0</formula>
    </cfRule>
  </conditionalFormatting>
  <conditionalFormatting sqref="G47">
    <cfRule type="expression" dxfId="68" priority="1">
      <formula>MAX(D52:AT88) &gt;5</formula>
    </cfRule>
  </conditionalFormatting>
  <conditionalFormatting sqref="G48">
    <cfRule type="expression" dxfId="67" priority="2">
      <formula>MIN(D52:AT88) &lt;-5</formula>
    </cfRule>
  </conditionalFormatting>
  <conditionalFormatting sqref="AR9:AR14 AR28 AR35 AR37 AR39">
    <cfRule type="expression" dxfId="66" priority="14" stopIfTrue="1">
      <formula>AND(AR9&lt;&gt;"",OR(AR9&lt;0,NOT(ISNUMBER(AR9))))</formula>
    </cfRule>
  </conditionalFormatting>
  <conditionalFormatting sqref="AR65">
    <cfRule type="expression" dxfId="65" priority="13" stopIfTrue="1">
      <formula>AR65&gt;#REF!</formula>
    </cfRule>
  </conditionalFormatting>
  <conditionalFormatting sqref="AT52 AT58 AT65 AT72 AT79 AT81 AT83:AT84">
    <cfRule type="expression" dxfId="64" priority="12" stopIfTrue="1">
      <formula>AT52&gt;#REF!</formula>
    </cfRule>
  </conditionalFormatting>
  <conditionalFormatting sqref="AT53:AT57 AR58 AR72 AR79:AR81 AT80 AT82 AR83 AT85:AT86">
    <cfRule type="cellIs" dxfId="63" priority="15" stopIfTrue="1" operator="notEqual">
      <formula>0</formula>
    </cfRule>
  </conditionalFormatting>
  <conditionalFormatting sqref="AT60:AT64">
    <cfRule type="cellIs" dxfId="62" priority="9" stopIfTrue="1" operator="notEqual">
      <formula>0</formula>
    </cfRule>
  </conditionalFormatting>
  <conditionalFormatting sqref="AT67:AT71">
    <cfRule type="cellIs" dxfId="61" priority="11" stopIfTrue="1" operator="notEqual">
      <formula>0</formula>
    </cfRule>
  </conditionalFormatting>
  <conditionalFormatting sqref="AT74:AT78">
    <cfRule type="cellIs" dxfId="60" priority="10" stopIfTrue="1" operator="notEqual">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5F6EF-082D-4071-B01C-69022644BD67}">
  <sheetPr>
    <pageSetUpPr autoPageBreaks="0"/>
  </sheetPr>
  <dimension ref="A1:AX95"/>
  <sheetViews>
    <sheetView zoomScale="80" zoomScaleNormal="80" workbookViewId="0">
      <pane xSplit="4" ySplit="7" topLeftCell="E8" activePane="bottomRight" state="frozen"/>
      <selection activeCell="C15" sqref="C15"/>
      <selection pane="topRight" activeCell="C15" sqref="C15"/>
      <selection pane="bottomLeft" activeCell="C15" sqref="C15"/>
      <selection pane="bottomRight" activeCell="AT23" sqref="AT23"/>
    </sheetView>
  </sheetViews>
  <sheetFormatPr defaultColWidth="9.09765625" defaultRowHeight="11.5"/>
  <cols>
    <col min="1" max="1" width="2.09765625" style="146" customWidth="1"/>
    <col min="2" max="2" width="2.3984375" style="146" customWidth="1"/>
    <col min="3" max="3" width="44.59765625" style="3" customWidth="1"/>
    <col min="4" max="44" width="20.69921875" style="3" customWidth="1"/>
    <col min="45" max="45" width="4.296875" style="3" customWidth="1"/>
    <col min="46" max="46" width="20.69921875" style="3" customWidth="1"/>
    <col min="47" max="47" width="132.09765625" style="146" customWidth="1"/>
    <col min="48" max="48" width="35.09765625" style="146" customWidth="1"/>
    <col min="49" max="50" width="8.8984375" style="146"/>
    <col min="51" max="16384" width="9.09765625" style="3"/>
  </cols>
  <sheetData>
    <row r="1" spans="1:50" ht="20">
      <c r="B1" s="12" t="s">
        <v>98</v>
      </c>
      <c r="C1" s="20"/>
      <c r="D1" s="147"/>
      <c r="E1" s="147"/>
      <c r="F1" s="147"/>
      <c r="G1" s="147"/>
      <c r="H1" s="147"/>
      <c r="I1" s="147"/>
      <c r="J1" s="147"/>
      <c r="K1" s="147"/>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1"/>
      <c r="AS1" s="148"/>
      <c r="AT1" s="148"/>
    </row>
    <row r="2" spans="1:50" ht="18">
      <c r="B2" s="21"/>
      <c r="C2" s="390" t="s">
        <v>32</v>
      </c>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c r="AG2" s="390"/>
      <c r="AH2" s="390"/>
      <c r="AI2" s="390"/>
      <c r="AJ2" s="390"/>
      <c r="AK2" s="390"/>
      <c r="AL2" s="390"/>
      <c r="AM2" s="390"/>
      <c r="AN2" s="390"/>
      <c r="AO2" s="390"/>
      <c r="AP2" s="390"/>
      <c r="AQ2" s="390"/>
      <c r="AR2" s="390"/>
      <c r="AS2" s="21"/>
      <c r="AT2" s="21"/>
    </row>
    <row r="3" spans="1:50" ht="18">
      <c r="B3" s="21"/>
      <c r="C3" s="390" t="s">
        <v>99</v>
      </c>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390"/>
      <c r="AQ3" s="390"/>
      <c r="AR3" s="390"/>
      <c r="AS3" s="21"/>
      <c r="AT3" s="21"/>
    </row>
    <row r="4" spans="1:50" ht="18">
      <c r="B4" s="21"/>
      <c r="C4" s="390" t="s">
        <v>169</v>
      </c>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21"/>
      <c r="AT4" s="21"/>
    </row>
    <row r="5" spans="1:50" ht="18">
      <c r="B5" s="21"/>
      <c r="C5" s="390" t="s">
        <v>53</v>
      </c>
      <c r="D5" s="390"/>
      <c r="E5" s="390"/>
      <c r="F5" s="390"/>
      <c r="G5" s="390"/>
      <c r="H5" s="390"/>
      <c r="I5" s="390"/>
      <c r="J5" s="390"/>
      <c r="K5" s="390"/>
      <c r="L5" s="390"/>
      <c r="M5" s="390"/>
      <c r="N5" s="390"/>
      <c r="O5" s="390"/>
      <c r="P5" s="390"/>
      <c r="Q5" s="390"/>
      <c r="R5" s="390"/>
      <c r="S5" s="390"/>
      <c r="T5" s="390"/>
      <c r="U5" s="390"/>
      <c r="V5" s="390"/>
      <c r="W5" s="390"/>
      <c r="X5" s="390"/>
      <c r="Y5" s="390"/>
      <c r="Z5" s="390"/>
      <c r="AA5" s="390"/>
      <c r="AB5" s="390"/>
      <c r="AC5" s="390"/>
      <c r="AD5" s="390"/>
      <c r="AE5" s="390"/>
      <c r="AF5" s="390"/>
      <c r="AG5" s="390"/>
      <c r="AH5" s="390"/>
      <c r="AI5" s="390"/>
      <c r="AJ5" s="390"/>
      <c r="AK5" s="390"/>
      <c r="AL5" s="390"/>
      <c r="AM5" s="390"/>
      <c r="AN5" s="390"/>
      <c r="AO5" s="390"/>
      <c r="AP5" s="390"/>
      <c r="AQ5" s="390"/>
      <c r="AR5" s="390"/>
      <c r="AS5" s="21"/>
      <c r="AT5" s="21"/>
    </row>
    <row r="6" spans="1:50" ht="14">
      <c r="B6" s="138"/>
      <c r="C6" s="22"/>
      <c r="D6" s="148"/>
      <c r="E6" s="148"/>
      <c r="F6" s="148"/>
      <c r="G6" s="148"/>
      <c r="H6" s="148"/>
      <c r="I6" s="148"/>
      <c r="J6" s="149"/>
      <c r="K6" s="149"/>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row>
    <row r="7" spans="1:50" s="152" customFormat="1" ht="20.149999999999999" customHeight="1">
      <c r="A7" s="150"/>
      <c r="B7" s="151"/>
      <c r="C7" s="74" t="s">
        <v>0</v>
      </c>
      <c r="D7" s="15" t="s">
        <v>54</v>
      </c>
      <c r="E7" s="15" t="s">
        <v>37</v>
      </c>
      <c r="F7" s="15" t="s">
        <v>6</v>
      </c>
      <c r="G7" s="15" t="s">
        <v>46</v>
      </c>
      <c r="H7" s="15" t="s">
        <v>38</v>
      </c>
      <c r="I7" s="15" t="s">
        <v>13</v>
      </c>
      <c r="J7" s="15" t="s">
        <v>5</v>
      </c>
      <c r="K7" s="15" t="s">
        <v>4</v>
      </c>
      <c r="L7" s="15" t="s">
        <v>36</v>
      </c>
      <c r="M7" s="15" t="s">
        <v>25</v>
      </c>
      <c r="N7" s="15" t="s">
        <v>39</v>
      </c>
      <c r="O7" s="15" t="s">
        <v>14</v>
      </c>
      <c r="P7" s="15" t="s">
        <v>11</v>
      </c>
      <c r="Q7" s="15" t="s">
        <v>10</v>
      </c>
      <c r="R7" s="15" t="s">
        <v>3</v>
      </c>
      <c r="S7" s="15" t="s">
        <v>15</v>
      </c>
      <c r="T7" s="15" t="s">
        <v>16</v>
      </c>
      <c r="U7" s="15" t="s">
        <v>26</v>
      </c>
      <c r="V7" s="15" t="s">
        <v>40</v>
      </c>
      <c r="W7" s="15" t="s">
        <v>27</v>
      </c>
      <c r="X7" s="15" t="s">
        <v>2</v>
      </c>
      <c r="Y7" s="15" t="s">
        <v>17</v>
      </c>
      <c r="Z7" s="15" t="s">
        <v>18</v>
      </c>
      <c r="AA7" s="15" t="s">
        <v>41</v>
      </c>
      <c r="AB7" s="15" t="s">
        <v>29</v>
      </c>
      <c r="AC7" s="15" t="s">
        <v>28</v>
      </c>
      <c r="AD7" s="15" t="s">
        <v>42</v>
      </c>
      <c r="AE7" s="15" t="s">
        <v>19</v>
      </c>
      <c r="AF7" s="15" t="s">
        <v>20</v>
      </c>
      <c r="AG7" s="15" t="s">
        <v>47</v>
      </c>
      <c r="AH7" s="15" t="s">
        <v>21</v>
      </c>
      <c r="AI7" s="15" t="s">
        <v>43</v>
      </c>
      <c r="AJ7" s="15" t="s">
        <v>12</v>
      </c>
      <c r="AK7" s="15" t="s">
        <v>30</v>
      </c>
      <c r="AL7" s="15" t="s">
        <v>22</v>
      </c>
      <c r="AM7" s="15" t="s">
        <v>52</v>
      </c>
      <c r="AN7" s="15" t="s">
        <v>23</v>
      </c>
      <c r="AO7" s="15" t="s">
        <v>1</v>
      </c>
      <c r="AP7" s="15" t="s">
        <v>24</v>
      </c>
      <c r="AQ7" s="15" t="s">
        <v>75</v>
      </c>
      <c r="AR7" s="23" t="s">
        <v>7</v>
      </c>
      <c r="AS7" s="145"/>
      <c r="AT7" s="8"/>
      <c r="AU7" s="150"/>
      <c r="AV7" s="150"/>
      <c r="AW7" s="150"/>
      <c r="AX7" s="150"/>
    </row>
    <row r="8" spans="1:50" ht="30" customHeight="1">
      <c r="B8" s="153"/>
      <c r="C8" s="48" t="s">
        <v>44</v>
      </c>
      <c r="D8" s="322"/>
      <c r="E8" s="322"/>
      <c r="F8" s="322"/>
      <c r="G8" s="322"/>
      <c r="H8" s="322"/>
      <c r="I8" s="322"/>
      <c r="J8" s="322"/>
      <c r="K8" s="322"/>
      <c r="L8" s="322"/>
      <c r="M8" s="322"/>
      <c r="N8" s="322"/>
      <c r="O8" s="322"/>
      <c r="P8" s="322"/>
      <c r="Q8" s="322"/>
      <c r="R8" s="322"/>
      <c r="S8" s="322"/>
      <c r="T8" s="322"/>
      <c r="U8" s="322"/>
      <c r="V8" s="322"/>
      <c r="W8" s="322"/>
      <c r="X8" s="322"/>
      <c r="Y8" s="322"/>
      <c r="Z8" s="322"/>
      <c r="AA8" s="322"/>
      <c r="AB8" s="322"/>
      <c r="AC8" s="322"/>
      <c r="AD8" s="322"/>
      <c r="AE8" s="322"/>
      <c r="AF8" s="322"/>
      <c r="AG8" s="322"/>
      <c r="AH8" s="322"/>
      <c r="AI8" s="322"/>
      <c r="AJ8" s="322"/>
      <c r="AK8" s="322"/>
      <c r="AL8" s="322"/>
      <c r="AM8" s="322"/>
      <c r="AN8" s="322"/>
      <c r="AO8" s="322"/>
      <c r="AP8" s="322"/>
      <c r="AQ8" s="322"/>
      <c r="AR8" s="315"/>
      <c r="AS8" s="49"/>
      <c r="AT8" s="9"/>
    </row>
    <row r="9" spans="1:50" ht="20.149999999999999" customHeight="1">
      <c r="B9" s="154"/>
      <c r="C9" s="24" t="s">
        <v>77</v>
      </c>
      <c r="D9" s="313"/>
      <c r="E9" s="313"/>
      <c r="F9" s="313"/>
      <c r="G9" s="313"/>
      <c r="H9" s="313"/>
      <c r="I9" s="313"/>
      <c r="J9" s="313"/>
      <c r="K9" s="313"/>
      <c r="L9" s="31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3"/>
      <c r="AN9" s="313"/>
      <c r="AO9" s="313"/>
      <c r="AP9" s="313"/>
      <c r="AQ9" s="313"/>
      <c r="AR9" s="315">
        <f>SUM(D9:AQ9)</f>
        <v>0</v>
      </c>
      <c r="AS9" s="49"/>
      <c r="AT9" s="9"/>
    </row>
    <row r="10" spans="1:50" ht="20.149999999999999" customHeight="1">
      <c r="B10" s="155"/>
      <c r="C10" s="24" t="s">
        <v>78</v>
      </c>
      <c r="D10" s="313"/>
      <c r="E10" s="313"/>
      <c r="F10" s="313"/>
      <c r="G10" s="313"/>
      <c r="H10" s="313"/>
      <c r="I10" s="313"/>
      <c r="J10" s="313"/>
      <c r="K10" s="313"/>
      <c r="L10" s="313"/>
      <c r="M10" s="313"/>
      <c r="N10" s="313"/>
      <c r="O10" s="313"/>
      <c r="P10" s="313"/>
      <c r="Q10" s="313"/>
      <c r="R10" s="313"/>
      <c r="S10" s="313"/>
      <c r="T10" s="313"/>
      <c r="U10" s="313"/>
      <c r="V10" s="313"/>
      <c r="W10" s="313"/>
      <c r="X10" s="313"/>
      <c r="Y10" s="313"/>
      <c r="Z10" s="313"/>
      <c r="AA10" s="313"/>
      <c r="AB10" s="313"/>
      <c r="AC10" s="313"/>
      <c r="AD10" s="313"/>
      <c r="AE10" s="313"/>
      <c r="AF10" s="313"/>
      <c r="AG10" s="313"/>
      <c r="AH10" s="313"/>
      <c r="AI10" s="313"/>
      <c r="AJ10" s="313"/>
      <c r="AK10" s="313"/>
      <c r="AL10" s="313"/>
      <c r="AM10" s="313"/>
      <c r="AN10" s="313"/>
      <c r="AO10" s="313"/>
      <c r="AP10" s="313"/>
      <c r="AQ10" s="313"/>
      <c r="AR10" s="315">
        <f>SUM(D10:AQ10)</f>
        <v>0</v>
      </c>
      <c r="AS10" s="49"/>
      <c r="AT10" s="9"/>
    </row>
    <row r="11" spans="1:50" ht="20.149999999999999" customHeight="1">
      <c r="B11" s="155"/>
      <c r="C11" s="24" t="s">
        <v>79</v>
      </c>
      <c r="D11" s="313"/>
      <c r="E11" s="313"/>
      <c r="F11" s="313"/>
      <c r="G11" s="313"/>
      <c r="H11" s="313"/>
      <c r="I11" s="313"/>
      <c r="J11" s="313"/>
      <c r="K11" s="313"/>
      <c r="L11" s="313"/>
      <c r="M11" s="313"/>
      <c r="N11" s="313"/>
      <c r="O11" s="313"/>
      <c r="P11" s="313"/>
      <c r="Q11" s="313"/>
      <c r="R11" s="313"/>
      <c r="S11" s="313"/>
      <c r="T11" s="313"/>
      <c r="U11" s="313"/>
      <c r="V11" s="313"/>
      <c r="W11" s="313"/>
      <c r="X11" s="313"/>
      <c r="Y11" s="313"/>
      <c r="Z11" s="313"/>
      <c r="AA11" s="313"/>
      <c r="AB11" s="313"/>
      <c r="AC11" s="313"/>
      <c r="AD11" s="313"/>
      <c r="AE11" s="313"/>
      <c r="AF11" s="313"/>
      <c r="AG11" s="313"/>
      <c r="AH11" s="313"/>
      <c r="AI11" s="313"/>
      <c r="AJ11" s="313"/>
      <c r="AK11" s="313"/>
      <c r="AL11" s="313"/>
      <c r="AM11" s="313"/>
      <c r="AN11" s="313"/>
      <c r="AO11" s="313"/>
      <c r="AP11" s="313"/>
      <c r="AQ11" s="313"/>
      <c r="AR11" s="315">
        <f>SUM(D11:AQ11)</f>
        <v>0</v>
      </c>
      <c r="AS11" s="49"/>
      <c r="AT11" s="9"/>
    </row>
    <row r="12" spans="1:50" ht="20.149999999999999" customHeight="1">
      <c r="B12" s="155"/>
      <c r="C12" s="24" t="s">
        <v>80</v>
      </c>
      <c r="D12" s="313"/>
      <c r="E12" s="313"/>
      <c r="F12" s="313"/>
      <c r="G12" s="313"/>
      <c r="H12" s="313"/>
      <c r="I12" s="313"/>
      <c r="J12" s="313"/>
      <c r="K12" s="313"/>
      <c r="L12" s="313"/>
      <c r="M12" s="313"/>
      <c r="N12" s="313"/>
      <c r="O12" s="313"/>
      <c r="P12" s="313"/>
      <c r="Q12" s="313"/>
      <c r="R12" s="313"/>
      <c r="S12" s="313"/>
      <c r="T12" s="313"/>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5">
        <f>SUM(D12:AQ12)</f>
        <v>0</v>
      </c>
      <c r="AS12" s="49"/>
      <c r="AT12" s="9"/>
    </row>
    <row r="13" spans="1:50" ht="30" customHeight="1">
      <c r="B13" s="155"/>
      <c r="C13" s="8" t="s">
        <v>81</v>
      </c>
      <c r="D13" s="316">
        <f t="shared" ref="D13:AQ13" si="0">+D9+D10+D12</f>
        <v>0</v>
      </c>
      <c r="E13" s="316">
        <f t="shared" si="0"/>
        <v>0</v>
      </c>
      <c r="F13" s="316">
        <f t="shared" si="0"/>
        <v>0</v>
      </c>
      <c r="G13" s="316">
        <f t="shared" si="0"/>
        <v>0</v>
      </c>
      <c r="H13" s="316">
        <f t="shared" si="0"/>
        <v>0</v>
      </c>
      <c r="I13" s="316">
        <f t="shared" si="0"/>
        <v>0</v>
      </c>
      <c r="J13" s="316">
        <f t="shared" si="0"/>
        <v>0</v>
      </c>
      <c r="K13" s="316">
        <f t="shared" si="0"/>
        <v>0</v>
      </c>
      <c r="L13" s="316">
        <f t="shared" si="0"/>
        <v>0</v>
      </c>
      <c r="M13" s="316">
        <f t="shared" si="0"/>
        <v>0</v>
      </c>
      <c r="N13" s="316">
        <f t="shared" si="0"/>
        <v>0</v>
      </c>
      <c r="O13" s="316">
        <f t="shared" si="0"/>
        <v>0</v>
      </c>
      <c r="P13" s="316">
        <f t="shared" si="0"/>
        <v>0</v>
      </c>
      <c r="Q13" s="316">
        <f t="shared" si="0"/>
        <v>0</v>
      </c>
      <c r="R13" s="316">
        <f t="shared" si="0"/>
        <v>0</v>
      </c>
      <c r="S13" s="316">
        <f t="shared" si="0"/>
        <v>0</v>
      </c>
      <c r="T13" s="316">
        <f t="shared" si="0"/>
        <v>0</v>
      </c>
      <c r="U13" s="316">
        <f t="shared" si="0"/>
        <v>0</v>
      </c>
      <c r="V13" s="316">
        <f t="shared" si="0"/>
        <v>0</v>
      </c>
      <c r="W13" s="316">
        <f t="shared" si="0"/>
        <v>0</v>
      </c>
      <c r="X13" s="316">
        <f t="shared" si="0"/>
        <v>0</v>
      </c>
      <c r="Y13" s="316">
        <f t="shared" si="0"/>
        <v>0</v>
      </c>
      <c r="Z13" s="316">
        <f t="shared" si="0"/>
        <v>0</v>
      </c>
      <c r="AA13" s="316">
        <f t="shared" si="0"/>
        <v>0</v>
      </c>
      <c r="AB13" s="316">
        <f t="shared" si="0"/>
        <v>0</v>
      </c>
      <c r="AC13" s="316">
        <f t="shared" si="0"/>
        <v>0</v>
      </c>
      <c r="AD13" s="316">
        <f t="shared" si="0"/>
        <v>0</v>
      </c>
      <c r="AE13" s="316">
        <f t="shared" si="0"/>
        <v>0</v>
      </c>
      <c r="AF13" s="316">
        <f t="shared" si="0"/>
        <v>0</v>
      </c>
      <c r="AG13" s="316">
        <f t="shared" si="0"/>
        <v>0</v>
      </c>
      <c r="AH13" s="316">
        <f t="shared" si="0"/>
        <v>0</v>
      </c>
      <c r="AI13" s="316">
        <f t="shared" si="0"/>
        <v>0</v>
      </c>
      <c r="AJ13" s="316">
        <f t="shared" si="0"/>
        <v>0</v>
      </c>
      <c r="AK13" s="316">
        <f t="shared" si="0"/>
        <v>0</v>
      </c>
      <c r="AL13" s="316">
        <f t="shared" si="0"/>
        <v>0</v>
      </c>
      <c r="AM13" s="316">
        <f t="shared" si="0"/>
        <v>0</v>
      </c>
      <c r="AN13" s="316">
        <f t="shared" si="0"/>
        <v>0</v>
      </c>
      <c r="AO13" s="316">
        <f t="shared" si="0"/>
        <v>0</v>
      </c>
      <c r="AP13" s="316">
        <f t="shared" si="0"/>
        <v>0</v>
      </c>
      <c r="AQ13" s="316">
        <f t="shared" si="0"/>
        <v>0</v>
      </c>
      <c r="AR13" s="317">
        <f>+AR9+AR10+AR12</f>
        <v>0</v>
      </c>
      <c r="AS13" s="49"/>
      <c r="AT13" s="9"/>
    </row>
    <row r="14" spans="1:50" ht="30" customHeight="1">
      <c r="B14" s="153"/>
      <c r="C14" s="8" t="s">
        <v>100</v>
      </c>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22"/>
      <c r="AM14" s="322"/>
      <c r="AN14" s="322"/>
      <c r="AO14" s="322"/>
      <c r="AP14" s="322"/>
      <c r="AQ14" s="322"/>
      <c r="AR14" s="315"/>
      <c r="AS14" s="49"/>
      <c r="AT14" s="9"/>
    </row>
    <row r="15" spans="1:50" ht="20.149999999999999" customHeight="1">
      <c r="B15" s="154"/>
      <c r="C15" s="24" t="s">
        <v>77</v>
      </c>
      <c r="D15" s="313"/>
      <c r="E15" s="313"/>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5">
        <f>SUM(D15:AQ15)</f>
        <v>0</v>
      </c>
      <c r="AS15" s="49"/>
      <c r="AT15" s="9"/>
    </row>
    <row r="16" spans="1:50" ht="20.149999999999999" customHeight="1">
      <c r="B16" s="155"/>
      <c r="C16" s="24" t="s">
        <v>78</v>
      </c>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5">
        <f>SUM(D16:AQ16)</f>
        <v>0</v>
      </c>
      <c r="AS16" s="49"/>
      <c r="AT16" s="9"/>
    </row>
    <row r="17" spans="2:46" ht="20.149999999999999" customHeight="1">
      <c r="B17" s="155"/>
      <c r="C17" s="24" t="s">
        <v>79</v>
      </c>
      <c r="D17" s="313"/>
      <c r="E17" s="313"/>
      <c r="F17" s="313"/>
      <c r="G17" s="313"/>
      <c r="H17" s="313"/>
      <c r="I17" s="313"/>
      <c r="J17" s="313"/>
      <c r="K17" s="313"/>
      <c r="L17" s="313"/>
      <c r="M17" s="313"/>
      <c r="N17" s="313"/>
      <c r="O17" s="313"/>
      <c r="P17" s="313"/>
      <c r="Q17" s="313"/>
      <c r="R17" s="313"/>
      <c r="S17" s="313"/>
      <c r="T17" s="313"/>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5">
        <f>SUM(D17:AQ17)</f>
        <v>0</v>
      </c>
      <c r="AS17" s="49"/>
      <c r="AT17" s="9"/>
    </row>
    <row r="18" spans="2:46" ht="20.149999999999999" customHeight="1">
      <c r="B18" s="155"/>
      <c r="C18" s="24" t="s">
        <v>80</v>
      </c>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5">
        <f>SUM(D18:AQ18)</f>
        <v>0</v>
      </c>
      <c r="AS18" s="49"/>
      <c r="AT18" s="9"/>
    </row>
    <row r="19" spans="2:46" ht="30" customHeight="1">
      <c r="B19" s="154"/>
      <c r="C19" s="8" t="s">
        <v>81</v>
      </c>
      <c r="D19" s="316">
        <f t="shared" ref="D19:AQ19" si="1">+D15+D16+D18</f>
        <v>0</v>
      </c>
      <c r="E19" s="316">
        <f t="shared" si="1"/>
        <v>0</v>
      </c>
      <c r="F19" s="316">
        <f t="shared" si="1"/>
        <v>0</v>
      </c>
      <c r="G19" s="316">
        <f t="shared" si="1"/>
        <v>0</v>
      </c>
      <c r="H19" s="316">
        <f t="shared" si="1"/>
        <v>0</v>
      </c>
      <c r="I19" s="316">
        <f t="shared" si="1"/>
        <v>0</v>
      </c>
      <c r="J19" s="316">
        <f t="shared" si="1"/>
        <v>0</v>
      </c>
      <c r="K19" s="316">
        <f t="shared" si="1"/>
        <v>0</v>
      </c>
      <c r="L19" s="316">
        <f t="shared" si="1"/>
        <v>0</v>
      </c>
      <c r="M19" s="316">
        <f t="shared" si="1"/>
        <v>0</v>
      </c>
      <c r="N19" s="316">
        <f t="shared" si="1"/>
        <v>0</v>
      </c>
      <c r="O19" s="316">
        <f t="shared" si="1"/>
        <v>0</v>
      </c>
      <c r="P19" s="316">
        <f t="shared" si="1"/>
        <v>0</v>
      </c>
      <c r="Q19" s="316">
        <f t="shared" si="1"/>
        <v>0</v>
      </c>
      <c r="R19" s="316">
        <f t="shared" si="1"/>
        <v>0</v>
      </c>
      <c r="S19" s="316">
        <f t="shared" si="1"/>
        <v>0</v>
      </c>
      <c r="T19" s="316">
        <f t="shared" si="1"/>
        <v>0</v>
      </c>
      <c r="U19" s="316">
        <f t="shared" si="1"/>
        <v>0</v>
      </c>
      <c r="V19" s="316">
        <f t="shared" si="1"/>
        <v>0</v>
      </c>
      <c r="W19" s="316">
        <f t="shared" si="1"/>
        <v>0</v>
      </c>
      <c r="X19" s="316">
        <f t="shared" si="1"/>
        <v>0</v>
      </c>
      <c r="Y19" s="316">
        <f t="shared" si="1"/>
        <v>0</v>
      </c>
      <c r="Z19" s="316">
        <f t="shared" si="1"/>
        <v>0</v>
      </c>
      <c r="AA19" s="316">
        <f t="shared" si="1"/>
        <v>0</v>
      </c>
      <c r="AB19" s="316">
        <f t="shared" si="1"/>
        <v>0</v>
      </c>
      <c r="AC19" s="316">
        <f t="shared" si="1"/>
        <v>0</v>
      </c>
      <c r="AD19" s="316">
        <f t="shared" si="1"/>
        <v>0</v>
      </c>
      <c r="AE19" s="316">
        <f t="shared" si="1"/>
        <v>0</v>
      </c>
      <c r="AF19" s="316">
        <f t="shared" si="1"/>
        <v>0</v>
      </c>
      <c r="AG19" s="316">
        <f t="shared" si="1"/>
        <v>0</v>
      </c>
      <c r="AH19" s="316">
        <f t="shared" si="1"/>
        <v>0</v>
      </c>
      <c r="AI19" s="316">
        <f t="shared" si="1"/>
        <v>0</v>
      </c>
      <c r="AJ19" s="316">
        <f t="shared" si="1"/>
        <v>0</v>
      </c>
      <c r="AK19" s="316">
        <f t="shared" si="1"/>
        <v>0</v>
      </c>
      <c r="AL19" s="316">
        <f t="shared" si="1"/>
        <v>0</v>
      </c>
      <c r="AM19" s="316">
        <f t="shared" si="1"/>
        <v>0</v>
      </c>
      <c r="AN19" s="316">
        <f t="shared" si="1"/>
        <v>0</v>
      </c>
      <c r="AO19" s="316">
        <f t="shared" si="1"/>
        <v>0</v>
      </c>
      <c r="AP19" s="316">
        <f t="shared" si="1"/>
        <v>0</v>
      </c>
      <c r="AQ19" s="316">
        <f t="shared" si="1"/>
        <v>0</v>
      </c>
      <c r="AR19" s="317">
        <f>SUM(D19:AQ19)</f>
        <v>0</v>
      </c>
      <c r="AS19" s="49"/>
      <c r="AT19" s="9"/>
    </row>
    <row r="20" spans="2:46" ht="30" customHeight="1">
      <c r="B20" s="158"/>
      <c r="C20" s="8" t="s">
        <v>101</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2"/>
      <c r="AO20" s="322"/>
      <c r="AP20" s="322"/>
      <c r="AQ20" s="322"/>
      <c r="AR20" s="315"/>
      <c r="AS20" s="49"/>
      <c r="AT20" s="9"/>
    </row>
    <row r="21" spans="2:46" ht="30" customHeight="1">
      <c r="B21" s="158"/>
      <c r="C21" s="8" t="s">
        <v>84</v>
      </c>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15"/>
      <c r="AS21" s="49"/>
      <c r="AT21" s="9"/>
    </row>
    <row r="22" spans="2:46" ht="20.149999999999999" customHeight="1">
      <c r="B22" s="158"/>
      <c r="C22" s="24" t="s">
        <v>77</v>
      </c>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3"/>
      <c r="AL22" s="313"/>
      <c r="AM22" s="313"/>
      <c r="AN22" s="313"/>
      <c r="AO22" s="313"/>
      <c r="AP22" s="313"/>
      <c r="AQ22" s="313"/>
      <c r="AR22" s="315">
        <f>SUM(D22:AQ22)</f>
        <v>0</v>
      </c>
      <c r="AS22" s="49"/>
      <c r="AT22" s="9"/>
    </row>
    <row r="23" spans="2:46" ht="20.149999999999999" customHeight="1">
      <c r="B23" s="154"/>
      <c r="C23" s="24" t="s">
        <v>78</v>
      </c>
      <c r="D23" s="313"/>
      <c r="E23" s="313"/>
      <c r="F23" s="313"/>
      <c r="G23" s="313"/>
      <c r="H23" s="313"/>
      <c r="I23" s="313"/>
      <c r="J23" s="313"/>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313"/>
      <c r="AM23" s="313"/>
      <c r="AN23" s="313"/>
      <c r="AO23" s="313"/>
      <c r="AP23" s="313"/>
      <c r="AQ23" s="313"/>
      <c r="AR23" s="315">
        <f>SUM(D23:AQ23)</f>
        <v>0</v>
      </c>
      <c r="AS23" s="49"/>
      <c r="AT23" s="9"/>
    </row>
    <row r="24" spans="2:46" ht="20.149999999999999" customHeight="1">
      <c r="B24" s="155"/>
      <c r="C24" s="24" t="s">
        <v>79</v>
      </c>
      <c r="D24" s="313"/>
      <c r="E24" s="313"/>
      <c r="F24" s="313"/>
      <c r="G24" s="313"/>
      <c r="H24" s="313"/>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5">
        <f>SUM(D24:AQ24)</f>
        <v>0</v>
      </c>
      <c r="AS24" s="49"/>
      <c r="AT24" s="9"/>
    </row>
    <row r="25" spans="2:46" ht="20.149999999999999" customHeight="1">
      <c r="B25" s="153"/>
      <c r="C25" s="24" t="s">
        <v>80</v>
      </c>
      <c r="D25" s="313"/>
      <c r="E25" s="313"/>
      <c r="F25" s="313"/>
      <c r="G25" s="313"/>
      <c r="H25" s="313"/>
      <c r="I25" s="313"/>
      <c r="J25" s="313"/>
      <c r="K25" s="313"/>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5">
        <f>SUM(D25:AQ25)</f>
        <v>0</v>
      </c>
      <c r="AS25" s="49"/>
      <c r="AT25" s="9"/>
    </row>
    <row r="26" spans="2:46" ht="30" customHeight="1">
      <c r="B26" s="158"/>
      <c r="C26" s="8" t="s">
        <v>81</v>
      </c>
      <c r="D26" s="316">
        <f t="shared" ref="D26:AQ26" si="2">+D22+D23+D25</f>
        <v>0</v>
      </c>
      <c r="E26" s="316">
        <f t="shared" si="2"/>
        <v>0</v>
      </c>
      <c r="F26" s="316">
        <f t="shared" si="2"/>
        <v>0</v>
      </c>
      <c r="G26" s="316">
        <f t="shared" si="2"/>
        <v>0</v>
      </c>
      <c r="H26" s="316">
        <f t="shared" si="2"/>
        <v>0</v>
      </c>
      <c r="I26" s="316">
        <f t="shared" si="2"/>
        <v>0</v>
      </c>
      <c r="J26" s="316">
        <f t="shared" si="2"/>
        <v>0</v>
      </c>
      <c r="K26" s="316">
        <f t="shared" si="2"/>
        <v>0</v>
      </c>
      <c r="L26" s="316">
        <f t="shared" si="2"/>
        <v>0</v>
      </c>
      <c r="M26" s="316">
        <f t="shared" si="2"/>
        <v>0</v>
      </c>
      <c r="N26" s="316">
        <f t="shared" si="2"/>
        <v>0</v>
      </c>
      <c r="O26" s="316">
        <f t="shared" si="2"/>
        <v>0</v>
      </c>
      <c r="P26" s="316">
        <f t="shared" si="2"/>
        <v>0</v>
      </c>
      <c r="Q26" s="316">
        <f t="shared" si="2"/>
        <v>0</v>
      </c>
      <c r="R26" s="316">
        <f t="shared" si="2"/>
        <v>0</v>
      </c>
      <c r="S26" s="316">
        <f t="shared" si="2"/>
        <v>0</v>
      </c>
      <c r="T26" s="316">
        <f t="shared" si="2"/>
        <v>0</v>
      </c>
      <c r="U26" s="316">
        <f t="shared" si="2"/>
        <v>0</v>
      </c>
      <c r="V26" s="316">
        <f t="shared" si="2"/>
        <v>0</v>
      </c>
      <c r="W26" s="316">
        <f t="shared" si="2"/>
        <v>0</v>
      </c>
      <c r="X26" s="316">
        <f t="shared" si="2"/>
        <v>0</v>
      </c>
      <c r="Y26" s="316">
        <f t="shared" si="2"/>
        <v>0</v>
      </c>
      <c r="Z26" s="316">
        <f t="shared" si="2"/>
        <v>0</v>
      </c>
      <c r="AA26" s="316">
        <f t="shared" si="2"/>
        <v>0</v>
      </c>
      <c r="AB26" s="316">
        <f t="shared" si="2"/>
        <v>0</v>
      </c>
      <c r="AC26" s="316">
        <f t="shared" si="2"/>
        <v>0</v>
      </c>
      <c r="AD26" s="316">
        <f t="shared" si="2"/>
        <v>0</v>
      </c>
      <c r="AE26" s="316">
        <f t="shared" si="2"/>
        <v>0</v>
      </c>
      <c r="AF26" s="316">
        <f t="shared" si="2"/>
        <v>0</v>
      </c>
      <c r="AG26" s="316">
        <f t="shared" si="2"/>
        <v>0</v>
      </c>
      <c r="AH26" s="316">
        <f t="shared" si="2"/>
        <v>0</v>
      </c>
      <c r="AI26" s="316">
        <f t="shared" si="2"/>
        <v>0</v>
      </c>
      <c r="AJ26" s="316">
        <f t="shared" si="2"/>
        <v>0</v>
      </c>
      <c r="AK26" s="316">
        <f t="shared" si="2"/>
        <v>0</v>
      </c>
      <c r="AL26" s="316">
        <f t="shared" si="2"/>
        <v>0</v>
      </c>
      <c r="AM26" s="316">
        <f t="shared" si="2"/>
        <v>0</v>
      </c>
      <c r="AN26" s="316">
        <f t="shared" si="2"/>
        <v>0</v>
      </c>
      <c r="AO26" s="316">
        <f t="shared" si="2"/>
        <v>0</v>
      </c>
      <c r="AP26" s="316">
        <f t="shared" si="2"/>
        <v>0</v>
      </c>
      <c r="AQ26" s="316">
        <f t="shared" si="2"/>
        <v>0</v>
      </c>
      <c r="AR26" s="317">
        <f>SUM(D26:AQ26)</f>
        <v>0</v>
      </c>
      <c r="AS26" s="49"/>
      <c r="AT26" s="9"/>
    </row>
    <row r="27" spans="2:46" ht="30" customHeight="1">
      <c r="B27" s="154"/>
      <c r="C27" s="8" t="s">
        <v>85</v>
      </c>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15"/>
      <c r="AS27" s="49"/>
      <c r="AT27" s="9"/>
    </row>
    <row r="28" spans="2:46" ht="20.149999999999999" customHeight="1">
      <c r="B28" s="154"/>
      <c r="C28" s="24" t="s">
        <v>77</v>
      </c>
      <c r="D28" s="313"/>
      <c r="E28" s="313"/>
      <c r="F28" s="313"/>
      <c r="G28" s="313"/>
      <c r="H28" s="313"/>
      <c r="I28" s="313"/>
      <c r="J28" s="313"/>
      <c r="K28" s="313"/>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5">
        <f t="shared" ref="AR28:AR33" si="3">SUM(D28:AQ28)</f>
        <v>0</v>
      </c>
      <c r="AS28" s="49"/>
      <c r="AT28" s="9"/>
    </row>
    <row r="29" spans="2:46" ht="20.149999999999999" customHeight="1">
      <c r="B29" s="154"/>
      <c r="C29" s="24" t="s">
        <v>78</v>
      </c>
      <c r="D29" s="313"/>
      <c r="E29" s="313"/>
      <c r="F29" s="313"/>
      <c r="G29" s="313"/>
      <c r="H29" s="313"/>
      <c r="I29" s="313"/>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5">
        <f t="shared" si="3"/>
        <v>0</v>
      </c>
      <c r="AS29" s="49"/>
      <c r="AT29" s="9"/>
    </row>
    <row r="30" spans="2:46" ht="20.149999999999999" customHeight="1">
      <c r="B30" s="155"/>
      <c r="C30" s="24" t="s">
        <v>79</v>
      </c>
      <c r="D30" s="313"/>
      <c r="E30" s="313"/>
      <c r="F30" s="313"/>
      <c r="G30" s="313"/>
      <c r="H30" s="313"/>
      <c r="I30" s="313"/>
      <c r="J30" s="313"/>
      <c r="K30" s="313"/>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5">
        <f t="shared" si="3"/>
        <v>0</v>
      </c>
      <c r="AS30" s="49"/>
      <c r="AT30" s="9"/>
    </row>
    <row r="31" spans="2:46" ht="20.149999999999999" customHeight="1">
      <c r="B31" s="153"/>
      <c r="C31" s="24" t="s">
        <v>80</v>
      </c>
      <c r="D31" s="313"/>
      <c r="E31" s="313"/>
      <c r="F31" s="313"/>
      <c r="G31" s="313"/>
      <c r="H31" s="313"/>
      <c r="I31" s="313"/>
      <c r="J31" s="313"/>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5">
        <f t="shared" si="3"/>
        <v>0</v>
      </c>
      <c r="AS31" s="49"/>
      <c r="AT31" s="9"/>
    </row>
    <row r="32" spans="2:46" ht="30" customHeight="1">
      <c r="B32" s="154"/>
      <c r="C32" s="8" t="s">
        <v>81</v>
      </c>
      <c r="D32" s="316">
        <f>+D28+D29+D31</f>
        <v>0</v>
      </c>
      <c r="E32" s="316">
        <f t="shared" ref="E32:AQ32" si="4">+E28+E29+E31</f>
        <v>0</v>
      </c>
      <c r="F32" s="316">
        <f t="shared" si="4"/>
        <v>0</v>
      </c>
      <c r="G32" s="316">
        <f t="shared" si="4"/>
        <v>0</v>
      </c>
      <c r="H32" s="316">
        <f t="shared" si="4"/>
        <v>0</v>
      </c>
      <c r="I32" s="316">
        <f t="shared" si="4"/>
        <v>0</v>
      </c>
      <c r="J32" s="316">
        <f t="shared" si="4"/>
        <v>0</v>
      </c>
      <c r="K32" s="316">
        <f t="shared" si="4"/>
        <v>0</v>
      </c>
      <c r="L32" s="316">
        <f t="shared" si="4"/>
        <v>0</v>
      </c>
      <c r="M32" s="316">
        <f t="shared" si="4"/>
        <v>0</v>
      </c>
      <c r="N32" s="316">
        <f t="shared" si="4"/>
        <v>0</v>
      </c>
      <c r="O32" s="316">
        <f t="shared" si="4"/>
        <v>0</v>
      </c>
      <c r="P32" s="316">
        <f t="shared" si="4"/>
        <v>0</v>
      </c>
      <c r="Q32" s="316">
        <f t="shared" si="4"/>
        <v>0</v>
      </c>
      <c r="R32" s="316">
        <f t="shared" si="4"/>
        <v>0</v>
      </c>
      <c r="S32" s="316">
        <f t="shared" si="4"/>
        <v>0</v>
      </c>
      <c r="T32" s="316">
        <f t="shared" si="4"/>
        <v>0</v>
      </c>
      <c r="U32" s="316">
        <f t="shared" si="4"/>
        <v>0</v>
      </c>
      <c r="V32" s="316">
        <f t="shared" si="4"/>
        <v>0</v>
      </c>
      <c r="W32" s="316">
        <f t="shared" si="4"/>
        <v>0</v>
      </c>
      <c r="X32" s="316">
        <f t="shared" si="4"/>
        <v>0</v>
      </c>
      <c r="Y32" s="316">
        <f t="shared" si="4"/>
        <v>0</v>
      </c>
      <c r="Z32" s="316">
        <f t="shared" si="4"/>
        <v>0</v>
      </c>
      <c r="AA32" s="316">
        <f t="shared" si="4"/>
        <v>0</v>
      </c>
      <c r="AB32" s="316">
        <f t="shared" si="4"/>
        <v>0</v>
      </c>
      <c r="AC32" s="316">
        <f t="shared" si="4"/>
        <v>0</v>
      </c>
      <c r="AD32" s="316">
        <f t="shared" si="4"/>
        <v>0</v>
      </c>
      <c r="AE32" s="316">
        <f t="shared" si="4"/>
        <v>0</v>
      </c>
      <c r="AF32" s="316">
        <f t="shared" si="4"/>
        <v>0</v>
      </c>
      <c r="AG32" s="316">
        <f t="shared" si="4"/>
        <v>0</v>
      </c>
      <c r="AH32" s="316">
        <f t="shared" si="4"/>
        <v>0</v>
      </c>
      <c r="AI32" s="316">
        <f t="shared" si="4"/>
        <v>0</v>
      </c>
      <c r="AJ32" s="316">
        <f t="shared" si="4"/>
        <v>0</v>
      </c>
      <c r="AK32" s="316">
        <f t="shared" si="4"/>
        <v>0</v>
      </c>
      <c r="AL32" s="316">
        <f t="shared" si="4"/>
        <v>0</v>
      </c>
      <c r="AM32" s="316">
        <f t="shared" si="4"/>
        <v>0</v>
      </c>
      <c r="AN32" s="316">
        <f t="shared" si="4"/>
        <v>0</v>
      </c>
      <c r="AO32" s="316">
        <f t="shared" si="4"/>
        <v>0</v>
      </c>
      <c r="AP32" s="316">
        <f t="shared" si="4"/>
        <v>0</v>
      </c>
      <c r="AQ32" s="316">
        <f t="shared" si="4"/>
        <v>0</v>
      </c>
      <c r="AR32" s="317">
        <f t="shared" si="3"/>
        <v>0</v>
      </c>
      <c r="AS32" s="49"/>
      <c r="AT32" s="9"/>
    </row>
    <row r="33" spans="2:46" ht="30" customHeight="1">
      <c r="B33" s="154"/>
      <c r="C33" s="8" t="s">
        <v>8</v>
      </c>
      <c r="D33" s="316">
        <f>+SUM(D32,D26)</f>
        <v>0</v>
      </c>
      <c r="E33" s="316">
        <f>+SUM(E32,E26)</f>
        <v>0</v>
      </c>
      <c r="F33" s="316">
        <f t="shared" ref="F33:AQ33" si="5">+SUM(F32,F26)</f>
        <v>0</v>
      </c>
      <c r="G33" s="316">
        <f t="shared" si="5"/>
        <v>0</v>
      </c>
      <c r="H33" s="316">
        <f t="shared" si="5"/>
        <v>0</v>
      </c>
      <c r="I33" s="316">
        <f t="shared" si="5"/>
        <v>0</v>
      </c>
      <c r="J33" s="316">
        <f t="shared" si="5"/>
        <v>0</v>
      </c>
      <c r="K33" s="316">
        <f t="shared" si="5"/>
        <v>0</v>
      </c>
      <c r="L33" s="316">
        <f t="shared" si="5"/>
        <v>0</v>
      </c>
      <c r="M33" s="316">
        <f t="shared" si="5"/>
        <v>0</v>
      </c>
      <c r="N33" s="316">
        <f t="shared" si="5"/>
        <v>0</v>
      </c>
      <c r="O33" s="316">
        <f t="shared" si="5"/>
        <v>0</v>
      </c>
      <c r="P33" s="316">
        <f t="shared" si="5"/>
        <v>0</v>
      </c>
      <c r="Q33" s="316">
        <f t="shared" si="5"/>
        <v>0</v>
      </c>
      <c r="R33" s="316">
        <f t="shared" si="5"/>
        <v>0</v>
      </c>
      <c r="S33" s="316">
        <f t="shared" si="5"/>
        <v>0</v>
      </c>
      <c r="T33" s="316">
        <f t="shared" si="5"/>
        <v>0</v>
      </c>
      <c r="U33" s="316">
        <f t="shared" si="5"/>
        <v>0</v>
      </c>
      <c r="V33" s="316">
        <f t="shared" si="5"/>
        <v>0</v>
      </c>
      <c r="W33" s="316">
        <f t="shared" si="5"/>
        <v>0</v>
      </c>
      <c r="X33" s="316">
        <f t="shared" si="5"/>
        <v>0</v>
      </c>
      <c r="Y33" s="316">
        <f t="shared" si="5"/>
        <v>0</v>
      </c>
      <c r="Z33" s="316">
        <f t="shared" si="5"/>
        <v>0</v>
      </c>
      <c r="AA33" s="316">
        <f t="shared" si="5"/>
        <v>0</v>
      </c>
      <c r="AB33" s="316">
        <f t="shared" si="5"/>
        <v>0</v>
      </c>
      <c r="AC33" s="316">
        <f t="shared" si="5"/>
        <v>0</v>
      </c>
      <c r="AD33" s="316">
        <f t="shared" si="5"/>
        <v>0</v>
      </c>
      <c r="AE33" s="316">
        <f t="shared" si="5"/>
        <v>0</v>
      </c>
      <c r="AF33" s="316">
        <f t="shared" si="5"/>
        <v>0</v>
      </c>
      <c r="AG33" s="316">
        <f t="shared" si="5"/>
        <v>0</v>
      </c>
      <c r="AH33" s="316">
        <f t="shared" si="5"/>
        <v>0</v>
      </c>
      <c r="AI33" s="316">
        <f t="shared" si="5"/>
        <v>0</v>
      </c>
      <c r="AJ33" s="316">
        <f t="shared" si="5"/>
        <v>0</v>
      </c>
      <c r="AK33" s="316">
        <f t="shared" si="5"/>
        <v>0</v>
      </c>
      <c r="AL33" s="316">
        <f t="shared" si="5"/>
        <v>0</v>
      </c>
      <c r="AM33" s="316">
        <f t="shared" si="5"/>
        <v>0</v>
      </c>
      <c r="AN33" s="316">
        <f t="shared" si="5"/>
        <v>0</v>
      </c>
      <c r="AO33" s="316">
        <f t="shared" si="5"/>
        <v>0</v>
      </c>
      <c r="AP33" s="316">
        <f t="shared" si="5"/>
        <v>0</v>
      </c>
      <c r="AQ33" s="316">
        <f t="shared" si="5"/>
        <v>0</v>
      </c>
      <c r="AR33" s="317">
        <f t="shared" si="3"/>
        <v>0</v>
      </c>
      <c r="AS33" s="49"/>
      <c r="AT33" s="9"/>
    </row>
    <row r="34" spans="2:46" ht="20.149999999999999" customHeight="1">
      <c r="B34" s="158"/>
      <c r="C34" s="9" t="s">
        <v>102</v>
      </c>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1"/>
      <c r="AR34" s="323"/>
      <c r="AS34" s="49"/>
      <c r="AT34" s="9"/>
    </row>
    <row r="35" spans="2:46" ht="30" customHeight="1">
      <c r="B35" s="154"/>
      <c r="C35" s="50" t="s">
        <v>103</v>
      </c>
      <c r="D35" s="316">
        <f>+SUM(D33,D19,D13)</f>
        <v>0</v>
      </c>
      <c r="E35" s="316">
        <f>+SUM(E33,E19,E13)</f>
        <v>0</v>
      </c>
      <c r="F35" s="316">
        <f t="shared" ref="F35:AQ35" si="6">+SUM(F33,F19,F13)</f>
        <v>0</v>
      </c>
      <c r="G35" s="316">
        <f t="shared" si="6"/>
        <v>0</v>
      </c>
      <c r="H35" s="316">
        <f t="shared" si="6"/>
        <v>0</v>
      </c>
      <c r="I35" s="316">
        <f t="shared" si="6"/>
        <v>0</v>
      </c>
      <c r="J35" s="316">
        <f t="shared" si="6"/>
        <v>0</v>
      </c>
      <c r="K35" s="316">
        <f t="shared" si="6"/>
        <v>0</v>
      </c>
      <c r="L35" s="316">
        <f t="shared" si="6"/>
        <v>0</v>
      </c>
      <c r="M35" s="316">
        <f t="shared" si="6"/>
        <v>0</v>
      </c>
      <c r="N35" s="316">
        <f t="shared" si="6"/>
        <v>0</v>
      </c>
      <c r="O35" s="316">
        <f t="shared" si="6"/>
        <v>0</v>
      </c>
      <c r="P35" s="316">
        <f t="shared" si="6"/>
        <v>0</v>
      </c>
      <c r="Q35" s="316">
        <f t="shared" si="6"/>
        <v>0</v>
      </c>
      <c r="R35" s="316">
        <f t="shared" si="6"/>
        <v>0</v>
      </c>
      <c r="S35" s="316">
        <f t="shared" si="6"/>
        <v>0</v>
      </c>
      <c r="T35" s="316">
        <f t="shared" si="6"/>
        <v>0</v>
      </c>
      <c r="U35" s="316">
        <f t="shared" si="6"/>
        <v>0</v>
      </c>
      <c r="V35" s="316">
        <f t="shared" si="6"/>
        <v>0</v>
      </c>
      <c r="W35" s="316">
        <f t="shared" si="6"/>
        <v>0</v>
      </c>
      <c r="X35" s="316">
        <f t="shared" si="6"/>
        <v>0</v>
      </c>
      <c r="Y35" s="316">
        <f t="shared" si="6"/>
        <v>0</v>
      </c>
      <c r="Z35" s="316">
        <f t="shared" si="6"/>
        <v>0</v>
      </c>
      <c r="AA35" s="316">
        <f t="shared" si="6"/>
        <v>0</v>
      </c>
      <c r="AB35" s="316">
        <f t="shared" si="6"/>
        <v>0</v>
      </c>
      <c r="AC35" s="316">
        <f t="shared" si="6"/>
        <v>0</v>
      </c>
      <c r="AD35" s="316">
        <f t="shared" si="6"/>
        <v>0</v>
      </c>
      <c r="AE35" s="316">
        <f t="shared" si="6"/>
        <v>0</v>
      </c>
      <c r="AF35" s="316">
        <f t="shared" si="6"/>
        <v>0</v>
      </c>
      <c r="AG35" s="316">
        <f t="shared" si="6"/>
        <v>0</v>
      </c>
      <c r="AH35" s="316">
        <f t="shared" si="6"/>
        <v>0</v>
      </c>
      <c r="AI35" s="316">
        <f t="shared" si="6"/>
        <v>0</v>
      </c>
      <c r="AJ35" s="316">
        <f t="shared" si="6"/>
        <v>0</v>
      </c>
      <c r="AK35" s="316">
        <f t="shared" si="6"/>
        <v>0</v>
      </c>
      <c r="AL35" s="316">
        <f t="shared" si="6"/>
        <v>0</v>
      </c>
      <c r="AM35" s="316">
        <f t="shared" si="6"/>
        <v>0</v>
      </c>
      <c r="AN35" s="316">
        <f t="shared" si="6"/>
        <v>0</v>
      </c>
      <c r="AO35" s="316">
        <f t="shared" si="6"/>
        <v>0</v>
      </c>
      <c r="AP35" s="316">
        <f t="shared" si="6"/>
        <v>0</v>
      </c>
      <c r="AQ35" s="316">
        <f t="shared" si="6"/>
        <v>0</v>
      </c>
      <c r="AR35" s="317">
        <f>+SUM(AR33,AR34,AR19,AR13)</f>
        <v>0</v>
      </c>
      <c r="AS35" s="49"/>
      <c r="AT35" s="9"/>
    </row>
    <row r="36" spans="2:46" ht="30" customHeight="1">
      <c r="B36" s="158"/>
      <c r="C36" s="8" t="s">
        <v>88</v>
      </c>
      <c r="D36" s="322"/>
      <c r="E36" s="322"/>
      <c r="F36" s="322"/>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15"/>
      <c r="AS36" s="49"/>
      <c r="AT36" s="9"/>
    </row>
    <row r="37" spans="2:46" ht="20.149999999999999" customHeight="1">
      <c r="B37" s="158"/>
      <c r="C37" s="9" t="s">
        <v>104</v>
      </c>
      <c r="D37" s="313"/>
      <c r="E37" s="313"/>
      <c r="F37" s="313"/>
      <c r="G37" s="313"/>
      <c r="H37" s="313"/>
      <c r="I37" s="313"/>
      <c r="J37" s="313"/>
      <c r="K37" s="313"/>
      <c r="L37" s="313"/>
      <c r="M37" s="313"/>
      <c r="N37" s="313"/>
      <c r="O37" s="313"/>
      <c r="P37" s="313"/>
      <c r="Q37" s="313"/>
      <c r="R37" s="313"/>
      <c r="S37" s="313"/>
      <c r="T37" s="313"/>
      <c r="U37" s="313"/>
      <c r="V37" s="313"/>
      <c r="W37" s="313"/>
      <c r="X37" s="313"/>
      <c r="Y37" s="313"/>
      <c r="Z37" s="313"/>
      <c r="AA37" s="313"/>
      <c r="AB37" s="313"/>
      <c r="AC37" s="313"/>
      <c r="AD37" s="313"/>
      <c r="AE37" s="313"/>
      <c r="AF37" s="313"/>
      <c r="AG37" s="313"/>
      <c r="AH37" s="313"/>
      <c r="AI37" s="313"/>
      <c r="AJ37" s="313"/>
      <c r="AK37" s="313"/>
      <c r="AL37" s="313"/>
      <c r="AM37" s="313"/>
      <c r="AN37" s="313"/>
      <c r="AO37" s="313"/>
      <c r="AP37" s="313"/>
      <c r="AQ37" s="313"/>
      <c r="AR37" s="315">
        <f>SUM(D37:AQ37)</f>
        <v>0</v>
      </c>
      <c r="AS37" s="49"/>
      <c r="AT37" s="9"/>
    </row>
    <row r="38" spans="2:46" ht="20.149999999999999" customHeight="1">
      <c r="B38" s="159"/>
      <c r="C38" s="51" t="s">
        <v>105</v>
      </c>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324"/>
      <c r="AH38" s="324"/>
      <c r="AI38" s="324"/>
      <c r="AJ38" s="324"/>
      <c r="AK38" s="324"/>
      <c r="AL38" s="324"/>
      <c r="AM38" s="324"/>
      <c r="AN38" s="324"/>
      <c r="AO38" s="324"/>
      <c r="AP38" s="324"/>
      <c r="AQ38" s="324"/>
      <c r="AR38" s="315">
        <f>SUM(D38:AQ38)</f>
        <v>0</v>
      </c>
      <c r="AS38" s="52"/>
      <c r="AT38" s="9"/>
    </row>
    <row r="39" spans="2:46" ht="43.5" customHeight="1">
      <c r="B39" s="28"/>
      <c r="C39" s="391" t="s">
        <v>106</v>
      </c>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53"/>
      <c r="AT39" s="9"/>
    </row>
    <row r="40" spans="2:46" ht="14">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146"/>
      <c r="AR40" s="146"/>
      <c r="AS40" s="146"/>
      <c r="AT40" s="9"/>
    </row>
    <row r="41" spans="2:46" ht="14">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146"/>
      <c r="AR41" s="146"/>
      <c r="AS41" s="146"/>
      <c r="AT41" s="9"/>
    </row>
    <row r="42" spans="2:46" ht="14">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146"/>
      <c r="AR42" s="146"/>
      <c r="AS42" s="146"/>
      <c r="AT42" s="9"/>
    </row>
    <row r="43" spans="2:46" ht="14">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146"/>
      <c r="AR43" s="146"/>
      <c r="AS43" s="146"/>
      <c r="AT43" s="9"/>
    </row>
    <row r="44" spans="2:46" ht="14">
      <c r="B44" s="24" t="s">
        <v>92</v>
      </c>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2:46" ht="16.5">
      <c r="B45" s="160"/>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2:46" ht="14">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7" spans="2:46" ht="14.15" customHeight="1">
      <c r="C47" s="9"/>
      <c r="D47" s="146"/>
      <c r="E47" s="146"/>
      <c r="F47" s="30" t="s">
        <v>33</v>
      </c>
      <c r="G47" s="31">
        <f>MAX(D52:AT84)</f>
        <v>0</v>
      </c>
      <c r="H47" s="388"/>
      <c r="I47" s="389"/>
      <c r="J47" s="389"/>
      <c r="K47" s="389"/>
      <c r="L47" s="389"/>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46"/>
      <c r="AS47" s="146"/>
      <c r="AT47" s="146"/>
    </row>
    <row r="48" spans="2:46" ht="19.5" customHeight="1">
      <c r="B48" s="32" t="s">
        <v>31</v>
      </c>
      <c r="C48" s="33"/>
      <c r="D48" s="34"/>
      <c r="E48" s="34"/>
      <c r="F48" s="35" t="s">
        <v>34</v>
      </c>
      <c r="G48" s="36">
        <f>MIN(D52:AT84)</f>
        <v>0</v>
      </c>
      <c r="H48" s="388"/>
      <c r="I48" s="389"/>
      <c r="J48" s="389"/>
      <c r="K48" s="389"/>
      <c r="L48" s="389"/>
      <c r="M48" s="34"/>
      <c r="N48" s="34"/>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46"/>
      <c r="AS48" s="146"/>
      <c r="AT48" s="146"/>
    </row>
    <row r="49" spans="1:50" ht="14">
      <c r="C49" s="9"/>
      <c r="D49" s="146"/>
      <c r="E49" s="146"/>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46"/>
      <c r="AS49" s="146"/>
      <c r="AT49" s="146"/>
    </row>
    <row r="50" spans="1:50" ht="14">
      <c r="C50" s="9"/>
      <c r="D50" s="146"/>
      <c r="E50" s="146"/>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46"/>
      <c r="AS50" s="146"/>
      <c r="AT50" s="146"/>
    </row>
    <row r="51" spans="1:50" s="121" customFormat="1" ht="31.5" customHeight="1">
      <c r="A51" s="256"/>
      <c r="B51" s="257"/>
      <c r="C51" s="54" t="s">
        <v>0</v>
      </c>
      <c r="D51" s="38" t="str">
        <f>+D7</f>
        <v>AED</v>
      </c>
      <c r="E51" s="38" t="str">
        <f>+E7</f>
        <v>ARS</v>
      </c>
      <c r="F51" s="38" t="str">
        <f t="shared" ref="F51:AR51" si="7">+F7</f>
        <v>AUD</v>
      </c>
      <c r="G51" s="38" t="str">
        <f t="shared" si="7"/>
        <v>BGN</v>
      </c>
      <c r="H51" s="38" t="str">
        <f t="shared" si="7"/>
        <v>BHD</v>
      </c>
      <c r="I51" s="38" t="str">
        <f t="shared" si="7"/>
        <v>BRL</v>
      </c>
      <c r="J51" s="38" t="str">
        <f t="shared" si="7"/>
        <v>CAD</v>
      </c>
      <c r="K51" s="38" t="str">
        <f t="shared" si="7"/>
        <v>CHF</v>
      </c>
      <c r="L51" s="38" t="str">
        <f t="shared" si="7"/>
        <v>CLP</v>
      </c>
      <c r="M51" s="38" t="str">
        <f t="shared" si="7"/>
        <v>CNY</v>
      </c>
      <c r="N51" s="38" t="str">
        <f t="shared" si="7"/>
        <v>COP</v>
      </c>
      <c r="O51" s="38" t="str">
        <f t="shared" si="7"/>
        <v>CZK</v>
      </c>
      <c r="P51" s="38" t="str">
        <f t="shared" si="7"/>
        <v>DKK</v>
      </c>
      <c r="Q51" s="38" t="str">
        <f t="shared" si="7"/>
        <v>EUR</v>
      </c>
      <c r="R51" s="38" t="str">
        <f t="shared" si="7"/>
        <v>GBP</v>
      </c>
      <c r="S51" s="38" t="str">
        <f t="shared" si="7"/>
        <v>HKD</v>
      </c>
      <c r="T51" s="38" t="str">
        <f t="shared" si="7"/>
        <v>HUF</v>
      </c>
      <c r="U51" s="38" t="str">
        <f t="shared" si="7"/>
        <v>IDR</v>
      </c>
      <c r="V51" s="38" t="str">
        <f t="shared" si="7"/>
        <v>ILS</v>
      </c>
      <c r="W51" s="38" t="str">
        <f t="shared" si="7"/>
        <v>INR</v>
      </c>
      <c r="X51" s="38" t="str">
        <f t="shared" si="7"/>
        <v>JPY</v>
      </c>
      <c r="Y51" s="38" t="str">
        <f t="shared" si="7"/>
        <v>KRW</v>
      </c>
      <c r="Z51" s="38" t="str">
        <f t="shared" si="7"/>
        <v>MXN</v>
      </c>
      <c r="AA51" s="38" t="str">
        <f t="shared" si="7"/>
        <v>MYR</v>
      </c>
      <c r="AB51" s="38" t="str">
        <f t="shared" si="7"/>
        <v>NOK</v>
      </c>
      <c r="AC51" s="38" t="str">
        <f t="shared" si="7"/>
        <v>NZD</v>
      </c>
      <c r="AD51" s="38" t="str">
        <f t="shared" si="7"/>
        <v>PEN</v>
      </c>
      <c r="AE51" s="38" t="str">
        <f t="shared" si="7"/>
        <v>PHP</v>
      </c>
      <c r="AF51" s="38" t="str">
        <f t="shared" si="7"/>
        <v>PLN</v>
      </c>
      <c r="AG51" s="38" t="str">
        <f t="shared" si="7"/>
        <v>RON</v>
      </c>
      <c r="AH51" s="38" t="str">
        <f t="shared" si="7"/>
        <v>RUB</v>
      </c>
      <c r="AI51" s="38" t="str">
        <f t="shared" si="7"/>
        <v>SAR</v>
      </c>
      <c r="AJ51" s="38" t="str">
        <f t="shared" si="7"/>
        <v>SEK</v>
      </c>
      <c r="AK51" s="38" t="str">
        <f t="shared" si="7"/>
        <v>SGD</v>
      </c>
      <c r="AL51" s="38" t="str">
        <f t="shared" si="7"/>
        <v>THB</v>
      </c>
      <c r="AM51" s="38" t="str">
        <f t="shared" si="7"/>
        <v>TRY</v>
      </c>
      <c r="AN51" s="38" t="str">
        <f t="shared" si="7"/>
        <v>TWD</v>
      </c>
      <c r="AO51" s="38" t="str">
        <f t="shared" si="7"/>
        <v>USD</v>
      </c>
      <c r="AP51" s="38" t="str">
        <f t="shared" si="7"/>
        <v>ZAR</v>
      </c>
      <c r="AQ51" s="38" t="str">
        <f t="shared" si="7"/>
        <v>Other ²</v>
      </c>
      <c r="AR51" s="38" t="str">
        <f t="shared" si="7"/>
        <v>TOT</v>
      </c>
      <c r="AS51" s="258"/>
      <c r="AT51" s="38" t="str">
        <f>+AR7</f>
        <v>TOT</v>
      </c>
      <c r="AU51" s="256"/>
      <c r="AV51" s="256"/>
      <c r="AW51" s="256"/>
      <c r="AX51" s="256"/>
    </row>
    <row r="52" spans="1:50" ht="44.15" customHeight="1">
      <c r="B52" s="164"/>
      <c r="C52" s="55" t="s">
        <v>44</v>
      </c>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59"/>
      <c r="AR52" s="259"/>
      <c r="AS52" s="146"/>
      <c r="AT52" s="208"/>
    </row>
    <row r="53" spans="1:50" ht="14">
      <c r="B53" s="168"/>
      <c r="C53" s="39" t="s">
        <v>77</v>
      </c>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260"/>
      <c r="AR53" s="260"/>
      <c r="AS53" s="146"/>
      <c r="AT53" s="40">
        <f>AR9-SUM(D9:AQ9)</f>
        <v>0</v>
      </c>
    </row>
    <row r="54" spans="1:50" ht="14">
      <c r="B54" s="173"/>
      <c r="C54" s="39" t="s">
        <v>78</v>
      </c>
      <c r="D54" s="213"/>
      <c r="E54" s="213"/>
      <c r="F54" s="213"/>
      <c r="G54" s="213"/>
      <c r="H54" s="213"/>
      <c r="I54" s="21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213"/>
      <c r="AK54" s="213"/>
      <c r="AL54" s="213"/>
      <c r="AM54" s="213"/>
      <c r="AN54" s="213"/>
      <c r="AO54" s="213"/>
      <c r="AP54" s="213"/>
      <c r="AQ54" s="260"/>
      <c r="AR54" s="260"/>
      <c r="AS54" s="146"/>
      <c r="AT54" s="40">
        <f>AR10-SUM(D10:AQ10)</f>
        <v>0</v>
      </c>
    </row>
    <row r="55" spans="1:50" ht="14">
      <c r="B55" s="173"/>
      <c r="C55" s="39" t="s">
        <v>79</v>
      </c>
      <c r="D55" s="41">
        <f>+IF(OR(SUM(D11)&gt;0),IF(OR(D10=0,D10=""),111,IF((D10&lt;D11),111,0)),0)</f>
        <v>0</v>
      </c>
      <c r="E55" s="41">
        <f>+IF(OR(SUM(E11)&gt;0),IF(OR(E10=0,E10=""),111,IF((E10&lt;E11),111,0)),0)</f>
        <v>0</v>
      </c>
      <c r="F55" s="10">
        <f t="shared" ref="F55:AR55" si="8">+IF(OR(SUM(F11)&gt;0),IF(OR(F10=0,F10=""),111,IF((F10&lt;F11),111,0)),0)</f>
        <v>0</v>
      </c>
      <c r="G55" s="10">
        <f t="shared" si="8"/>
        <v>0</v>
      </c>
      <c r="H55" s="10">
        <f t="shared" si="8"/>
        <v>0</v>
      </c>
      <c r="I55" s="10">
        <f t="shared" si="8"/>
        <v>0</v>
      </c>
      <c r="J55" s="10">
        <f t="shared" si="8"/>
        <v>0</v>
      </c>
      <c r="K55" s="10">
        <f t="shared" si="8"/>
        <v>0</v>
      </c>
      <c r="L55" s="10">
        <f t="shared" si="8"/>
        <v>0</v>
      </c>
      <c r="M55" s="10">
        <f t="shared" si="8"/>
        <v>0</v>
      </c>
      <c r="N55" s="10">
        <f t="shared" si="8"/>
        <v>0</v>
      </c>
      <c r="O55" s="10">
        <f t="shared" si="8"/>
        <v>0</v>
      </c>
      <c r="P55" s="10">
        <f t="shared" si="8"/>
        <v>0</v>
      </c>
      <c r="Q55" s="10">
        <f t="shared" si="8"/>
        <v>0</v>
      </c>
      <c r="R55" s="10">
        <f t="shared" si="8"/>
        <v>0</v>
      </c>
      <c r="S55" s="10">
        <f t="shared" si="8"/>
        <v>0</v>
      </c>
      <c r="T55" s="10">
        <f t="shared" si="8"/>
        <v>0</v>
      </c>
      <c r="U55" s="10">
        <f t="shared" si="8"/>
        <v>0</v>
      </c>
      <c r="V55" s="10">
        <f t="shared" si="8"/>
        <v>0</v>
      </c>
      <c r="W55" s="10">
        <f t="shared" si="8"/>
        <v>0</v>
      </c>
      <c r="X55" s="10">
        <f t="shared" si="8"/>
        <v>0</v>
      </c>
      <c r="Y55" s="10">
        <f t="shared" si="8"/>
        <v>0</v>
      </c>
      <c r="Z55" s="10">
        <f t="shared" si="8"/>
        <v>0</v>
      </c>
      <c r="AA55" s="10">
        <f t="shared" si="8"/>
        <v>0</v>
      </c>
      <c r="AB55" s="10">
        <f t="shared" si="8"/>
        <v>0</v>
      </c>
      <c r="AC55" s="10">
        <f t="shared" si="8"/>
        <v>0</v>
      </c>
      <c r="AD55" s="10">
        <f t="shared" si="8"/>
        <v>0</v>
      </c>
      <c r="AE55" s="10">
        <f t="shared" si="8"/>
        <v>0</v>
      </c>
      <c r="AF55" s="10">
        <f t="shared" si="8"/>
        <v>0</v>
      </c>
      <c r="AG55" s="10">
        <f t="shared" si="8"/>
        <v>0</v>
      </c>
      <c r="AH55" s="10">
        <f t="shared" si="8"/>
        <v>0</v>
      </c>
      <c r="AI55" s="10">
        <f t="shared" si="8"/>
        <v>0</v>
      </c>
      <c r="AJ55" s="10">
        <f t="shared" si="8"/>
        <v>0</v>
      </c>
      <c r="AK55" s="10">
        <f t="shared" si="8"/>
        <v>0</v>
      </c>
      <c r="AL55" s="10">
        <f t="shared" si="8"/>
        <v>0</v>
      </c>
      <c r="AM55" s="10">
        <f t="shared" si="8"/>
        <v>0</v>
      </c>
      <c r="AN55" s="10">
        <f t="shared" si="8"/>
        <v>0</v>
      </c>
      <c r="AO55" s="10">
        <f t="shared" si="8"/>
        <v>0</v>
      </c>
      <c r="AP55" s="10">
        <f t="shared" si="8"/>
        <v>0</v>
      </c>
      <c r="AQ55" s="10">
        <f t="shared" si="8"/>
        <v>0</v>
      </c>
      <c r="AR55" s="10">
        <f t="shared" si="8"/>
        <v>0</v>
      </c>
      <c r="AS55" s="146"/>
      <c r="AT55" s="40">
        <f>AR11-SUM(D11:AQ11)</f>
        <v>0</v>
      </c>
    </row>
    <row r="56" spans="1:50" ht="14">
      <c r="B56" s="173"/>
      <c r="C56" s="39" t="s">
        <v>80</v>
      </c>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213"/>
      <c r="AP56" s="213"/>
      <c r="AQ56" s="260"/>
      <c r="AR56" s="260"/>
      <c r="AS56" s="146"/>
      <c r="AT56" s="40">
        <f>AR12-SUM(D12:AQ12)</f>
        <v>0</v>
      </c>
    </row>
    <row r="57" spans="1:50" ht="14">
      <c r="B57" s="168"/>
      <c r="C57" s="34" t="s">
        <v>81</v>
      </c>
      <c r="D57" s="41">
        <f>+D13-D9-D10-D12</f>
        <v>0</v>
      </c>
      <c r="E57" s="41">
        <f>+E13-E9-E10-E12</f>
        <v>0</v>
      </c>
      <c r="F57" s="40">
        <f t="shared" ref="F57:AR57" si="9">+F13-F9-F10-F12</f>
        <v>0</v>
      </c>
      <c r="G57" s="40">
        <f t="shared" si="9"/>
        <v>0</v>
      </c>
      <c r="H57" s="40">
        <f t="shared" si="9"/>
        <v>0</v>
      </c>
      <c r="I57" s="40">
        <f t="shared" si="9"/>
        <v>0</v>
      </c>
      <c r="J57" s="40">
        <f t="shared" si="9"/>
        <v>0</v>
      </c>
      <c r="K57" s="40">
        <f t="shared" si="9"/>
        <v>0</v>
      </c>
      <c r="L57" s="40">
        <f t="shared" si="9"/>
        <v>0</v>
      </c>
      <c r="M57" s="40">
        <f t="shared" si="9"/>
        <v>0</v>
      </c>
      <c r="N57" s="40">
        <f t="shared" si="9"/>
        <v>0</v>
      </c>
      <c r="O57" s="40">
        <f t="shared" si="9"/>
        <v>0</v>
      </c>
      <c r="P57" s="40">
        <f t="shared" si="9"/>
        <v>0</v>
      </c>
      <c r="Q57" s="40">
        <f t="shared" si="9"/>
        <v>0</v>
      </c>
      <c r="R57" s="40">
        <f t="shared" si="9"/>
        <v>0</v>
      </c>
      <c r="S57" s="40">
        <f t="shared" si="9"/>
        <v>0</v>
      </c>
      <c r="T57" s="40">
        <f t="shared" si="9"/>
        <v>0</v>
      </c>
      <c r="U57" s="40">
        <f t="shared" si="9"/>
        <v>0</v>
      </c>
      <c r="V57" s="40">
        <f t="shared" si="9"/>
        <v>0</v>
      </c>
      <c r="W57" s="40">
        <f t="shared" si="9"/>
        <v>0</v>
      </c>
      <c r="X57" s="40">
        <f t="shared" si="9"/>
        <v>0</v>
      </c>
      <c r="Y57" s="40">
        <f t="shared" si="9"/>
        <v>0</v>
      </c>
      <c r="Z57" s="40">
        <f t="shared" si="9"/>
        <v>0</v>
      </c>
      <c r="AA57" s="40">
        <f t="shared" si="9"/>
        <v>0</v>
      </c>
      <c r="AB57" s="40">
        <f t="shared" si="9"/>
        <v>0</v>
      </c>
      <c r="AC57" s="40">
        <f t="shared" si="9"/>
        <v>0</v>
      </c>
      <c r="AD57" s="40">
        <f t="shared" si="9"/>
        <v>0</v>
      </c>
      <c r="AE57" s="40">
        <f t="shared" si="9"/>
        <v>0</v>
      </c>
      <c r="AF57" s="40">
        <f t="shared" si="9"/>
        <v>0</v>
      </c>
      <c r="AG57" s="40">
        <f t="shared" si="9"/>
        <v>0</v>
      </c>
      <c r="AH57" s="40">
        <f t="shared" si="9"/>
        <v>0</v>
      </c>
      <c r="AI57" s="40">
        <f t="shared" si="9"/>
        <v>0</v>
      </c>
      <c r="AJ57" s="40">
        <f t="shared" si="9"/>
        <v>0</v>
      </c>
      <c r="AK57" s="40">
        <f t="shared" si="9"/>
        <v>0</v>
      </c>
      <c r="AL57" s="40">
        <f t="shared" si="9"/>
        <v>0</v>
      </c>
      <c r="AM57" s="40">
        <f t="shared" si="9"/>
        <v>0</v>
      </c>
      <c r="AN57" s="40">
        <f t="shared" si="9"/>
        <v>0</v>
      </c>
      <c r="AO57" s="40">
        <f t="shared" si="9"/>
        <v>0</v>
      </c>
      <c r="AP57" s="40">
        <f t="shared" si="9"/>
        <v>0</v>
      </c>
      <c r="AQ57" s="40">
        <f t="shared" si="9"/>
        <v>0</v>
      </c>
      <c r="AR57" s="40">
        <f t="shared" si="9"/>
        <v>0</v>
      </c>
      <c r="AS57" s="9"/>
      <c r="AT57" s="40">
        <f>AR13-SUM(D13:AQ13)</f>
        <v>0</v>
      </c>
    </row>
    <row r="58" spans="1:50" ht="14">
      <c r="B58" s="164"/>
      <c r="C58" s="43" t="s">
        <v>100</v>
      </c>
      <c r="D58" s="213"/>
      <c r="E58" s="213"/>
      <c r="F58" s="213"/>
      <c r="G58" s="213"/>
      <c r="H58" s="213"/>
      <c r="I58" s="213"/>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c r="AP58" s="213"/>
      <c r="AQ58" s="260"/>
      <c r="AR58" s="260"/>
      <c r="AS58" s="146"/>
      <c r="AT58" s="213"/>
    </row>
    <row r="59" spans="1:50" ht="14">
      <c r="B59" s="168"/>
      <c r="C59" s="39" t="s">
        <v>77</v>
      </c>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c r="AL59" s="213"/>
      <c r="AM59" s="213"/>
      <c r="AN59" s="213"/>
      <c r="AO59" s="213"/>
      <c r="AP59" s="213"/>
      <c r="AQ59" s="260"/>
      <c r="AR59" s="260"/>
      <c r="AS59" s="146"/>
      <c r="AT59" s="40">
        <f>AR15-SUM(D15:AQ15)</f>
        <v>0</v>
      </c>
    </row>
    <row r="60" spans="1:50" ht="14">
      <c r="B60" s="173"/>
      <c r="C60" s="39" t="s">
        <v>78</v>
      </c>
      <c r="D60" s="213"/>
      <c r="E60" s="213"/>
      <c r="F60" s="213"/>
      <c r="G60" s="213"/>
      <c r="H60" s="213"/>
      <c r="I60" s="213"/>
      <c r="J60" s="213"/>
      <c r="K60" s="213"/>
      <c r="L60" s="213"/>
      <c r="M60" s="213"/>
      <c r="N60" s="213"/>
      <c r="O60" s="213"/>
      <c r="P60" s="213"/>
      <c r="Q60" s="213"/>
      <c r="R60" s="213"/>
      <c r="S60" s="213"/>
      <c r="T60" s="213"/>
      <c r="U60" s="213"/>
      <c r="V60" s="213"/>
      <c r="W60" s="213"/>
      <c r="X60" s="213"/>
      <c r="Y60" s="213"/>
      <c r="Z60" s="213"/>
      <c r="AA60" s="213"/>
      <c r="AB60" s="213"/>
      <c r="AC60" s="213"/>
      <c r="AD60" s="213"/>
      <c r="AE60" s="213"/>
      <c r="AF60" s="213"/>
      <c r="AG60" s="213"/>
      <c r="AH60" s="213"/>
      <c r="AI60" s="213"/>
      <c r="AJ60" s="213"/>
      <c r="AK60" s="213"/>
      <c r="AL60" s="213"/>
      <c r="AM60" s="213"/>
      <c r="AN60" s="213"/>
      <c r="AO60" s="213"/>
      <c r="AP60" s="213"/>
      <c r="AQ60" s="260"/>
      <c r="AR60" s="260"/>
      <c r="AS60" s="146"/>
      <c r="AT60" s="40">
        <f>AR16-SUM(D16:AQ16)</f>
        <v>0</v>
      </c>
    </row>
    <row r="61" spans="1:50" ht="14">
      <c r="B61" s="173"/>
      <c r="C61" s="39" t="s">
        <v>79</v>
      </c>
      <c r="D61" s="41">
        <f>+IF(OR(SUM(D17)&gt;0),IF(OR(D16=0,D16=""),111,IF((D16&lt;D17),111,0)),0)</f>
        <v>0</v>
      </c>
      <c r="E61" s="41">
        <f>+IF(OR(SUM(E17)&gt;0),IF(OR(E16=0,E16=""),111,IF((E16&lt;E17),111,0)),0)</f>
        <v>0</v>
      </c>
      <c r="F61" s="10">
        <f t="shared" ref="F61:AR61" si="10">+IF(OR(SUM(F17)&gt;0),IF(OR(F16=0,F16=""),111,IF((F16&lt;F17),111,0)),0)</f>
        <v>0</v>
      </c>
      <c r="G61" s="10">
        <f t="shared" si="10"/>
        <v>0</v>
      </c>
      <c r="H61" s="10">
        <f t="shared" si="10"/>
        <v>0</v>
      </c>
      <c r="I61" s="10">
        <f t="shared" si="10"/>
        <v>0</v>
      </c>
      <c r="J61" s="10">
        <f t="shared" si="10"/>
        <v>0</v>
      </c>
      <c r="K61" s="10">
        <f t="shared" si="10"/>
        <v>0</v>
      </c>
      <c r="L61" s="10">
        <f t="shared" si="10"/>
        <v>0</v>
      </c>
      <c r="M61" s="10">
        <f t="shared" si="10"/>
        <v>0</v>
      </c>
      <c r="N61" s="10">
        <f t="shared" si="10"/>
        <v>0</v>
      </c>
      <c r="O61" s="10">
        <f t="shared" si="10"/>
        <v>0</v>
      </c>
      <c r="P61" s="10">
        <f t="shared" si="10"/>
        <v>0</v>
      </c>
      <c r="Q61" s="10">
        <f t="shared" si="10"/>
        <v>0</v>
      </c>
      <c r="R61" s="10">
        <f t="shared" si="10"/>
        <v>0</v>
      </c>
      <c r="S61" s="10">
        <f t="shared" si="10"/>
        <v>0</v>
      </c>
      <c r="T61" s="10">
        <f t="shared" si="10"/>
        <v>0</v>
      </c>
      <c r="U61" s="10">
        <f t="shared" si="10"/>
        <v>0</v>
      </c>
      <c r="V61" s="10">
        <f t="shared" si="10"/>
        <v>0</v>
      </c>
      <c r="W61" s="10">
        <f t="shared" si="10"/>
        <v>0</v>
      </c>
      <c r="X61" s="10">
        <f t="shared" si="10"/>
        <v>0</v>
      </c>
      <c r="Y61" s="10">
        <f t="shared" si="10"/>
        <v>0</v>
      </c>
      <c r="Z61" s="10">
        <f t="shared" si="10"/>
        <v>0</v>
      </c>
      <c r="AA61" s="10">
        <f t="shared" si="10"/>
        <v>0</v>
      </c>
      <c r="AB61" s="10">
        <f t="shared" si="10"/>
        <v>0</v>
      </c>
      <c r="AC61" s="10">
        <f t="shared" si="10"/>
        <v>0</v>
      </c>
      <c r="AD61" s="10">
        <f t="shared" si="10"/>
        <v>0</v>
      </c>
      <c r="AE61" s="10">
        <f t="shared" si="10"/>
        <v>0</v>
      </c>
      <c r="AF61" s="10">
        <f t="shared" si="10"/>
        <v>0</v>
      </c>
      <c r="AG61" s="10">
        <f t="shared" si="10"/>
        <v>0</v>
      </c>
      <c r="AH61" s="10">
        <f t="shared" si="10"/>
        <v>0</v>
      </c>
      <c r="AI61" s="10">
        <f t="shared" si="10"/>
        <v>0</v>
      </c>
      <c r="AJ61" s="10">
        <f t="shared" si="10"/>
        <v>0</v>
      </c>
      <c r="AK61" s="10">
        <f t="shared" si="10"/>
        <v>0</v>
      </c>
      <c r="AL61" s="10">
        <f t="shared" si="10"/>
        <v>0</v>
      </c>
      <c r="AM61" s="10">
        <f t="shared" si="10"/>
        <v>0</v>
      </c>
      <c r="AN61" s="10">
        <f t="shared" si="10"/>
        <v>0</v>
      </c>
      <c r="AO61" s="10">
        <f t="shared" si="10"/>
        <v>0</v>
      </c>
      <c r="AP61" s="10">
        <f t="shared" si="10"/>
        <v>0</v>
      </c>
      <c r="AQ61" s="10">
        <f t="shared" si="10"/>
        <v>0</v>
      </c>
      <c r="AR61" s="10">
        <f t="shared" si="10"/>
        <v>0</v>
      </c>
      <c r="AS61" s="146"/>
      <c r="AT61" s="40">
        <f>AR17-SUM(D17:AQ17)</f>
        <v>0</v>
      </c>
    </row>
    <row r="62" spans="1:50" ht="14">
      <c r="B62" s="173"/>
      <c r="C62" s="39" t="s">
        <v>80</v>
      </c>
      <c r="D62" s="213"/>
      <c r="E62" s="213"/>
      <c r="F62" s="213"/>
      <c r="G62" s="213"/>
      <c r="H62" s="213"/>
      <c r="I62" s="213"/>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c r="AK62" s="213"/>
      <c r="AL62" s="213"/>
      <c r="AM62" s="213"/>
      <c r="AN62" s="213"/>
      <c r="AO62" s="213"/>
      <c r="AP62" s="213"/>
      <c r="AQ62" s="260"/>
      <c r="AR62" s="260"/>
      <c r="AS62" s="146"/>
      <c r="AT62" s="40">
        <f>AR18-SUM(D18:AQ18)</f>
        <v>0</v>
      </c>
    </row>
    <row r="63" spans="1:50" ht="14">
      <c r="B63" s="168"/>
      <c r="C63" s="34" t="s">
        <v>81</v>
      </c>
      <c r="D63" s="41">
        <f>+D19-D15-D16-D18</f>
        <v>0</v>
      </c>
      <c r="E63" s="41">
        <f>+E19-E15-E16-E18</f>
        <v>0</v>
      </c>
      <c r="F63" s="40">
        <f t="shared" ref="F63:AR63" si="11">+F19-F15-F16-F18</f>
        <v>0</v>
      </c>
      <c r="G63" s="40">
        <f t="shared" si="11"/>
        <v>0</v>
      </c>
      <c r="H63" s="40">
        <f t="shared" si="11"/>
        <v>0</v>
      </c>
      <c r="I63" s="40">
        <f t="shared" si="11"/>
        <v>0</v>
      </c>
      <c r="J63" s="40">
        <f t="shared" si="11"/>
        <v>0</v>
      </c>
      <c r="K63" s="40">
        <f t="shared" si="11"/>
        <v>0</v>
      </c>
      <c r="L63" s="40">
        <f t="shared" si="11"/>
        <v>0</v>
      </c>
      <c r="M63" s="40">
        <f t="shared" si="11"/>
        <v>0</v>
      </c>
      <c r="N63" s="40">
        <f t="shared" si="11"/>
        <v>0</v>
      </c>
      <c r="O63" s="40">
        <f t="shared" si="11"/>
        <v>0</v>
      </c>
      <c r="P63" s="40">
        <f t="shared" si="11"/>
        <v>0</v>
      </c>
      <c r="Q63" s="40">
        <f t="shared" si="11"/>
        <v>0</v>
      </c>
      <c r="R63" s="40">
        <f t="shared" si="11"/>
        <v>0</v>
      </c>
      <c r="S63" s="40">
        <f t="shared" si="11"/>
        <v>0</v>
      </c>
      <c r="T63" s="40">
        <f t="shared" si="11"/>
        <v>0</v>
      </c>
      <c r="U63" s="40">
        <f t="shared" si="11"/>
        <v>0</v>
      </c>
      <c r="V63" s="40">
        <f t="shared" si="11"/>
        <v>0</v>
      </c>
      <c r="W63" s="40">
        <f t="shared" si="11"/>
        <v>0</v>
      </c>
      <c r="X63" s="40">
        <f t="shared" si="11"/>
        <v>0</v>
      </c>
      <c r="Y63" s="40">
        <f t="shared" si="11"/>
        <v>0</v>
      </c>
      <c r="Z63" s="40">
        <f t="shared" si="11"/>
        <v>0</v>
      </c>
      <c r="AA63" s="40">
        <f t="shared" si="11"/>
        <v>0</v>
      </c>
      <c r="AB63" s="40">
        <f t="shared" si="11"/>
        <v>0</v>
      </c>
      <c r="AC63" s="40">
        <f t="shared" si="11"/>
        <v>0</v>
      </c>
      <c r="AD63" s="40">
        <f t="shared" si="11"/>
        <v>0</v>
      </c>
      <c r="AE63" s="40">
        <f t="shared" si="11"/>
        <v>0</v>
      </c>
      <c r="AF63" s="40">
        <f t="shared" si="11"/>
        <v>0</v>
      </c>
      <c r="AG63" s="40">
        <f t="shared" si="11"/>
        <v>0</v>
      </c>
      <c r="AH63" s="40">
        <f t="shared" si="11"/>
        <v>0</v>
      </c>
      <c r="AI63" s="40">
        <f t="shared" si="11"/>
        <v>0</v>
      </c>
      <c r="AJ63" s="40">
        <f t="shared" si="11"/>
        <v>0</v>
      </c>
      <c r="AK63" s="40">
        <f t="shared" si="11"/>
        <v>0</v>
      </c>
      <c r="AL63" s="40">
        <f t="shared" si="11"/>
        <v>0</v>
      </c>
      <c r="AM63" s="40">
        <f t="shared" si="11"/>
        <v>0</v>
      </c>
      <c r="AN63" s="40">
        <f t="shared" si="11"/>
        <v>0</v>
      </c>
      <c r="AO63" s="40">
        <f t="shared" si="11"/>
        <v>0</v>
      </c>
      <c r="AP63" s="40">
        <f t="shared" si="11"/>
        <v>0</v>
      </c>
      <c r="AQ63" s="40">
        <f t="shared" si="11"/>
        <v>0</v>
      </c>
      <c r="AR63" s="40">
        <f t="shared" si="11"/>
        <v>0</v>
      </c>
      <c r="AS63" s="9"/>
      <c r="AT63" s="40">
        <f>AR19-SUM(D19:AQ19)</f>
        <v>0</v>
      </c>
    </row>
    <row r="64" spans="1:50" ht="14">
      <c r="B64" s="177"/>
      <c r="C64" s="43" t="s">
        <v>101</v>
      </c>
      <c r="D64" s="213"/>
      <c r="E64" s="213"/>
      <c r="F64" s="213"/>
      <c r="G64" s="213"/>
      <c r="H64" s="213"/>
      <c r="I64" s="213"/>
      <c r="J64" s="213"/>
      <c r="K64" s="213"/>
      <c r="L64" s="213"/>
      <c r="M64" s="213"/>
      <c r="N64" s="213"/>
      <c r="O64" s="213"/>
      <c r="P64" s="213"/>
      <c r="Q64" s="213"/>
      <c r="R64" s="213"/>
      <c r="S64" s="213"/>
      <c r="T64" s="213"/>
      <c r="U64" s="213"/>
      <c r="V64" s="213"/>
      <c r="W64" s="213"/>
      <c r="X64" s="213"/>
      <c r="Y64" s="213"/>
      <c r="Z64" s="213"/>
      <c r="AA64" s="213"/>
      <c r="AB64" s="213"/>
      <c r="AC64" s="213"/>
      <c r="AD64" s="213"/>
      <c r="AE64" s="213"/>
      <c r="AF64" s="213"/>
      <c r="AG64" s="213"/>
      <c r="AH64" s="213"/>
      <c r="AI64" s="213"/>
      <c r="AJ64" s="213"/>
      <c r="AK64" s="213"/>
      <c r="AL64" s="213"/>
      <c r="AM64" s="213"/>
      <c r="AN64" s="213"/>
      <c r="AO64" s="213"/>
      <c r="AP64" s="213"/>
      <c r="AQ64" s="260"/>
      <c r="AR64" s="260"/>
      <c r="AS64" s="146"/>
      <c r="AT64" s="213"/>
    </row>
    <row r="65" spans="2:46" ht="14">
      <c r="B65" s="177"/>
      <c r="C65" s="43" t="s">
        <v>84</v>
      </c>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60"/>
      <c r="AR65" s="260"/>
      <c r="AS65" s="146"/>
      <c r="AT65" s="213"/>
    </row>
    <row r="66" spans="2:46" ht="14">
      <c r="B66" s="177"/>
      <c r="C66" s="39" t="s">
        <v>77</v>
      </c>
      <c r="D66" s="213"/>
      <c r="E66" s="213"/>
      <c r="F66" s="213"/>
      <c r="G66" s="213"/>
      <c r="H66" s="213"/>
      <c r="I66" s="213"/>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60"/>
      <c r="AR66" s="260"/>
      <c r="AS66" s="146"/>
      <c r="AT66" s="40">
        <f>AR22-SUM(D22:AQ22)</f>
        <v>0</v>
      </c>
    </row>
    <row r="67" spans="2:46" ht="14">
      <c r="B67" s="168"/>
      <c r="C67" s="39" t="s">
        <v>78</v>
      </c>
      <c r="D67" s="213"/>
      <c r="E67" s="213"/>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60"/>
      <c r="AR67" s="260"/>
      <c r="AS67" s="146"/>
      <c r="AT67" s="40">
        <f>AR23-SUM(D23:AQ23)</f>
        <v>0</v>
      </c>
    </row>
    <row r="68" spans="2:46" ht="14">
      <c r="B68" s="173"/>
      <c r="C68" s="39" t="s">
        <v>79</v>
      </c>
      <c r="D68" s="41">
        <f>+IF(OR(SUM(D24)&gt;0),IF(OR(D23=0,D23=""),111,IF((D23&lt;D24),111,0)),0)</f>
        <v>0</v>
      </c>
      <c r="E68" s="41">
        <f>+IF(OR(SUM(E24)&gt;0),IF(OR(E23=0,E23=""),111,IF((E23&lt;E24),111,0)),0)</f>
        <v>0</v>
      </c>
      <c r="F68" s="10">
        <f t="shared" ref="F68:AR68" si="12">+IF(OR(SUM(F24)&gt;0),IF(OR(F23=0,F23=""),111,IF((F23&lt;F24),111,0)),0)</f>
        <v>0</v>
      </c>
      <c r="G68" s="10">
        <f t="shared" si="12"/>
        <v>0</v>
      </c>
      <c r="H68" s="10">
        <f t="shared" si="12"/>
        <v>0</v>
      </c>
      <c r="I68" s="10">
        <f t="shared" si="12"/>
        <v>0</v>
      </c>
      <c r="J68" s="10">
        <f t="shared" si="12"/>
        <v>0</v>
      </c>
      <c r="K68" s="10">
        <f t="shared" si="12"/>
        <v>0</v>
      </c>
      <c r="L68" s="10">
        <f t="shared" si="12"/>
        <v>0</v>
      </c>
      <c r="M68" s="10">
        <f t="shared" si="12"/>
        <v>0</v>
      </c>
      <c r="N68" s="10">
        <f t="shared" si="12"/>
        <v>0</v>
      </c>
      <c r="O68" s="10">
        <f t="shared" si="12"/>
        <v>0</v>
      </c>
      <c r="P68" s="10">
        <f t="shared" si="12"/>
        <v>0</v>
      </c>
      <c r="Q68" s="10">
        <f t="shared" si="12"/>
        <v>0</v>
      </c>
      <c r="R68" s="10">
        <f t="shared" si="12"/>
        <v>0</v>
      </c>
      <c r="S68" s="10">
        <f t="shared" si="12"/>
        <v>0</v>
      </c>
      <c r="T68" s="10">
        <f t="shared" si="12"/>
        <v>0</v>
      </c>
      <c r="U68" s="10">
        <f t="shared" si="12"/>
        <v>0</v>
      </c>
      <c r="V68" s="10">
        <f t="shared" si="12"/>
        <v>0</v>
      </c>
      <c r="W68" s="10">
        <f t="shared" si="12"/>
        <v>0</v>
      </c>
      <c r="X68" s="10">
        <f t="shared" si="12"/>
        <v>0</v>
      </c>
      <c r="Y68" s="10">
        <f t="shared" si="12"/>
        <v>0</v>
      </c>
      <c r="Z68" s="10">
        <f t="shared" si="12"/>
        <v>0</v>
      </c>
      <c r="AA68" s="10">
        <f t="shared" si="12"/>
        <v>0</v>
      </c>
      <c r="AB68" s="10">
        <f t="shared" si="12"/>
        <v>0</v>
      </c>
      <c r="AC68" s="10">
        <f t="shared" si="12"/>
        <v>0</v>
      </c>
      <c r="AD68" s="10">
        <f t="shared" si="12"/>
        <v>0</v>
      </c>
      <c r="AE68" s="10">
        <f t="shared" si="12"/>
        <v>0</v>
      </c>
      <c r="AF68" s="10">
        <f t="shared" si="12"/>
        <v>0</v>
      </c>
      <c r="AG68" s="10">
        <f t="shared" si="12"/>
        <v>0</v>
      </c>
      <c r="AH68" s="10">
        <f t="shared" si="12"/>
        <v>0</v>
      </c>
      <c r="AI68" s="10">
        <f t="shared" si="12"/>
        <v>0</v>
      </c>
      <c r="AJ68" s="10">
        <f t="shared" si="12"/>
        <v>0</v>
      </c>
      <c r="AK68" s="10">
        <f t="shared" si="12"/>
        <v>0</v>
      </c>
      <c r="AL68" s="10">
        <f t="shared" si="12"/>
        <v>0</v>
      </c>
      <c r="AM68" s="10">
        <f t="shared" si="12"/>
        <v>0</v>
      </c>
      <c r="AN68" s="10">
        <f t="shared" si="12"/>
        <v>0</v>
      </c>
      <c r="AO68" s="10">
        <f t="shared" si="12"/>
        <v>0</v>
      </c>
      <c r="AP68" s="10">
        <f t="shared" si="12"/>
        <v>0</v>
      </c>
      <c r="AQ68" s="10">
        <f t="shared" si="12"/>
        <v>0</v>
      </c>
      <c r="AR68" s="10">
        <f t="shared" si="12"/>
        <v>0</v>
      </c>
      <c r="AS68" s="146"/>
      <c r="AT68" s="40">
        <f>AR24-SUM(D24:AQ24)</f>
        <v>0</v>
      </c>
    </row>
    <row r="69" spans="2:46" ht="14">
      <c r="B69" s="164"/>
      <c r="C69" s="39" t="s">
        <v>80</v>
      </c>
      <c r="D69" s="213"/>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60"/>
      <c r="AR69" s="260"/>
      <c r="AS69" s="146"/>
      <c r="AT69" s="40">
        <f>AR25-SUM(D25:AQ25)</f>
        <v>0</v>
      </c>
    </row>
    <row r="70" spans="2:46" ht="14">
      <c r="B70" s="168"/>
      <c r="C70" s="34" t="s">
        <v>81</v>
      </c>
      <c r="D70" s="41">
        <f>+D26-D22-D23-D25</f>
        <v>0</v>
      </c>
      <c r="E70" s="41">
        <f>+E26-E22-E23-E25</f>
        <v>0</v>
      </c>
      <c r="F70" s="40">
        <f t="shared" ref="F70:AR70" si="13">+F26-F22-F23-F25</f>
        <v>0</v>
      </c>
      <c r="G70" s="40">
        <f t="shared" si="13"/>
        <v>0</v>
      </c>
      <c r="H70" s="40">
        <f t="shared" si="13"/>
        <v>0</v>
      </c>
      <c r="I70" s="40">
        <f t="shared" si="13"/>
        <v>0</v>
      </c>
      <c r="J70" s="40">
        <f t="shared" si="13"/>
        <v>0</v>
      </c>
      <c r="K70" s="40">
        <f t="shared" si="13"/>
        <v>0</v>
      </c>
      <c r="L70" s="40">
        <f t="shared" si="13"/>
        <v>0</v>
      </c>
      <c r="M70" s="40">
        <f t="shared" si="13"/>
        <v>0</v>
      </c>
      <c r="N70" s="40">
        <f t="shared" si="13"/>
        <v>0</v>
      </c>
      <c r="O70" s="40">
        <f t="shared" si="13"/>
        <v>0</v>
      </c>
      <c r="P70" s="40">
        <f t="shared" si="13"/>
        <v>0</v>
      </c>
      <c r="Q70" s="40">
        <f t="shared" si="13"/>
        <v>0</v>
      </c>
      <c r="R70" s="40">
        <f t="shared" si="13"/>
        <v>0</v>
      </c>
      <c r="S70" s="40">
        <f t="shared" si="13"/>
        <v>0</v>
      </c>
      <c r="T70" s="40">
        <f t="shared" si="13"/>
        <v>0</v>
      </c>
      <c r="U70" s="40">
        <f t="shared" si="13"/>
        <v>0</v>
      </c>
      <c r="V70" s="40">
        <f t="shared" si="13"/>
        <v>0</v>
      </c>
      <c r="W70" s="40">
        <f t="shared" si="13"/>
        <v>0</v>
      </c>
      <c r="X70" s="40">
        <f t="shared" si="13"/>
        <v>0</v>
      </c>
      <c r="Y70" s="40">
        <f t="shared" si="13"/>
        <v>0</v>
      </c>
      <c r="Z70" s="40">
        <f t="shared" si="13"/>
        <v>0</v>
      </c>
      <c r="AA70" s="40">
        <f t="shared" si="13"/>
        <v>0</v>
      </c>
      <c r="AB70" s="40">
        <f t="shared" si="13"/>
        <v>0</v>
      </c>
      <c r="AC70" s="40">
        <f t="shared" si="13"/>
        <v>0</v>
      </c>
      <c r="AD70" s="40">
        <f t="shared" si="13"/>
        <v>0</v>
      </c>
      <c r="AE70" s="40">
        <f t="shared" si="13"/>
        <v>0</v>
      </c>
      <c r="AF70" s="40">
        <f t="shared" si="13"/>
        <v>0</v>
      </c>
      <c r="AG70" s="40">
        <f t="shared" si="13"/>
        <v>0</v>
      </c>
      <c r="AH70" s="40">
        <f t="shared" si="13"/>
        <v>0</v>
      </c>
      <c r="AI70" s="40">
        <f t="shared" si="13"/>
        <v>0</v>
      </c>
      <c r="AJ70" s="40">
        <f t="shared" si="13"/>
        <v>0</v>
      </c>
      <c r="AK70" s="40">
        <f t="shared" si="13"/>
        <v>0</v>
      </c>
      <c r="AL70" s="40">
        <f t="shared" si="13"/>
        <v>0</v>
      </c>
      <c r="AM70" s="40">
        <f t="shared" si="13"/>
        <v>0</v>
      </c>
      <c r="AN70" s="40">
        <f t="shared" si="13"/>
        <v>0</v>
      </c>
      <c r="AO70" s="40">
        <f t="shared" si="13"/>
        <v>0</v>
      </c>
      <c r="AP70" s="40">
        <f t="shared" si="13"/>
        <v>0</v>
      </c>
      <c r="AQ70" s="40">
        <f t="shared" si="13"/>
        <v>0</v>
      </c>
      <c r="AR70" s="40">
        <f t="shared" si="13"/>
        <v>0</v>
      </c>
      <c r="AS70" s="9"/>
      <c r="AT70" s="40">
        <f>AR26-SUM(D26:AQ26)</f>
        <v>0</v>
      </c>
    </row>
    <row r="71" spans="2:46" ht="14">
      <c r="B71" s="168"/>
      <c r="C71" s="43" t="s">
        <v>85</v>
      </c>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60"/>
      <c r="AR71" s="260"/>
      <c r="AS71" s="146"/>
      <c r="AT71" s="213"/>
    </row>
    <row r="72" spans="2:46" ht="14">
      <c r="B72" s="168"/>
      <c r="C72" s="39" t="s">
        <v>77</v>
      </c>
      <c r="D72" s="213"/>
      <c r="E72" s="213"/>
      <c r="F72" s="213"/>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60"/>
      <c r="AR72" s="260"/>
      <c r="AS72" s="146"/>
      <c r="AT72" s="40">
        <f t="shared" ref="AT72:AT77" si="14">AR28-SUM(D28:AQ28)</f>
        <v>0</v>
      </c>
    </row>
    <row r="73" spans="2:46" ht="14">
      <c r="B73" s="168"/>
      <c r="C73" s="39" t="s">
        <v>78</v>
      </c>
      <c r="D73" s="213"/>
      <c r="E73" s="213"/>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60"/>
      <c r="AR73" s="260"/>
      <c r="AS73" s="146"/>
      <c r="AT73" s="40">
        <f t="shared" si="14"/>
        <v>0</v>
      </c>
    </row>
    <row r="74" spans="2:46" ht="14">
      <c r="B74" s="173"/>
      <c r="C74" s="39" t="s">
        <v>79</v>
      </c>
      <c r="D74" s="41">
        <f>+IF(OR(SUM(D30)&gt;0),IF(OR(D29=0,D29=""),111,IF((D29&lt;D30),111,0)),0)</f>
        <v>0</v>
      </c>
      <c r="E74" s="41">
        <f>+IF(OR(SUM(E30)&gt;0),IF(OR(E29=0,E29=""),111,IF((E29&lt;E30),111,0)),0)</f>
        <v>0</v>
      </c>
      <c r="F74" s="10">
        <f t="shared" ref="F74:AR74" si="15">+IF(OR(SUM(F30)&gt;0),IF(OR(F29=0,F29=""),111,IF((F29&lt;F30),111,0)),0)</f>
        <v>0</v>
      </c>
      <c r="G74" s="10">
        <f t="shared" si="15"/>
        <v>0</v>
      </c>
      <c r="H74" s="10">
        <f t="shared" si="15"/>
        <v>0</v>
      </c>
      <c r="I74" s="10">
        <f t="shared" si="15"/>
        <v>0</v>
      </c>
      <c r="J74" s="10">
        <f t="shared" si="15"/>
        <v>0</v>
      </c>
      <c r="K74" s="10">
        <f t="shared" si="15"/>
        <v>0</v>
      </c>
      <c r="L74" s="10">
        <f t="shared" si="15"/>
        <v>0</v>
      </c>
      <c r="M74" s="10">
        <f t="shared" si="15"/>
        <v>0</v>
      </c>
      <c r="N74" s="10">
        <f t="shared" si="15"/>
        <v>0</v>
      </c>
      <c r="O74" s="10">
        <f t="shared" si="15"/>
        <v>0</v>
      </c>
      <c r="P74" s="10">
        <f t="shared" si="15"/>
        <v>0</v>
      </c>
      <c r="Q74" s="10">
        <f t="shared" si="15"/>
        <v>0</v>
      </c>
      <c r="R74" s="10">
        <f t="shared" si="15"/>
        <v>0</v>
      </c>
      <c r="S74" s="10">
        <f t="shared" si="15"/>
        <v>0</v>
      </c>
      <c r="T74" s="10">
        <f t="shared" si="15"/>
        <v>0</v>
      </c>
      <c r="U74" s="10">
        <f t="shared" si="15"/>
        <v>0</v>
      </c>
      <c r="V74" s="10">
        <f t="shared" si="15"/>
        <v>0</v>
      </c>
      <c r="W74" s="10">
        <f t="shared" si="15"/>
        <v>0</v>
      </c>
      <c r="X74" s="10">
        <f t="shared" si="15"/>
        <v>0</v>
      </c>
      <c r="Y74" s="10">
        <f t="shared" si="15"/>
        <v>0</v>
      </c>
      <c r="Z74" s="10">
        <f t="shared" si="15"/>
        <v>0</v>
      </c>
      <c r="AA74" s="10">
        <f t="shared" si="15"/>
        <v>0</v>
      </c>
      <c r="AB74" s="10">
        <f t="shared" si="15"/>
        <v>0</v>
      </c>
      <c r="AC74" s="10">
        <f t="shared" si="15"/>
        <v>0</v>
      </c>
      <c r="AD74" s="10">
        <f t="shared" si="15"/>
        <v>0</v>
      </c>
      <c r="AE74" s="10">
        <f t="shared" si="15"/>
        <v>0</v>
      </c>
      <c r="AF74" s="10">
        <f t="shared" si="15"/>
        <v>0</v>
      </c>
      <c r="AG74" s="10">
        <f t="shared" si="15"/>
        <v>0</v>
      </c>
      <c r="AH74" s="10">
        <f t="shared" si="15"/>
        <v>0</v>
      </c>
      <c r="AI74" s="10">
        <f t="shared" si="15"/>
        <v>0</v>
      </c>
      <c r="AJ74" s="10">
        <f t="shared" si="15"/>
        <v>0</v>
      </c>
      <c r="AK74" s="10">
        <f t="shared" si="15"/>
        <v>0</v>
      </c>
      <c r="AL74" s="10">
        <f t="shared" si="15"/>
        <v>0</v>
      </c>
      <c r="AM74" s="10">
        <f t="shared" si="15"/>
        <v>0</v>
      </c>
      <c r="AN74" s="10">
        <f t="shared" si="15"/>
        <v>0</v>
      </c>
      <c r="AO74" s="10">
        <f t="shared" si="15"/>
        <v>0</v>
      </c>
      <c r="AP74" s="10">
        <f t="shared" si="15"/>
        <v>0</v>
      </c>
      <c r="AQ74" s="10">
        <f t="shared" si="15"/>
        <v>0</v>
      </c>
      <c r="AR74" s="10">
        <f t="shared" si="15"/>
        <v>0</v>
      </c>
      <c r="AS74" s="146"/>
      <c r="AT74" s="40">
        <f t="shared" si="14"/>
        <v>0</v>
      </c>
    </row>
    <row r="75" spans="2:46" ht="14">
      <c r="B75" s="164"/>
      <c r="C75" s="39" t="s">
        <v>80</v>
      </c>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60"/>
      <c r="AR75" s="260"/>
      <c r="AS75" s="146"/>
      <c r="AT75" s="40">
        <f t="shared" si="14"/>
        <v>0</v>
      </c>
    </row>
    <row r="76" spans="2:46" ht="14">
      <c r="B76" s="168"/>
      <c r="C76" s="34" t="s">
        <v>81</v>
      </c>
      <c r="D76" s="41">
        <f>+D32-D28-D29-D31</f>
        <v>0</v>
      </c>
      <c r="E76" s="41">
        <f>+E32-E28-E29-E31</f>
        <v>0</v>
      </c>
      <c r="F76" s="40">
        <f t="shared" ref="F76:AR76" si="16">+F32-F28-F29-F31</f>
        <v>0</v>
      </c>
      <c r="G76" s="40">
        <f t="shared" si="16"/>
        <v>0</v>
      </c>
      <c r="H76" s="40">
        <f t="shared" si="16"/>
        <v>0</v>
      </c>
      <c r="I76" s="40">
        <f t="shared" si="16"/>
        <v>0</v>
      </c>
      <c r="J76" s="40">
        <f t="shared" si="16"/>
        <v>0</v>
      </c>
      <c r="K76" s="40">
        <f t="shared" si="16"/>
        <v>0</v>
      </c>
      <c r="L76" s="40">
        <f t="shared" si="16"/>
        <v>0</v>
      </c>
      <c r="M76" s="40">
        <f t="shared" si="16"/>
        <v>0</v>
      </c>
      <c r="N76" s="40">
        <f t="shared" si="16"/>
        <v>0</v>
      </c>
      <c r="O76" s="40">
        <f t="shared" si="16"/>
        <v>0</v>
      </c>
      <c r="P76" s="40">
        <f t="shared" si="16"/>
        <v>0</v>
      </c>
      <c r="Q76" s="40">
        <f t="shared" si="16"/>
        <v>0</v>
      </c>
      <c r="R76" s="40">
        <f t="shared" si="16"/>
        <v>0</v>
      </c>
      <c r="S76" s="40">
        <f t="shared" si="16"/>
        <v>0</v>
      </c>
      <c r="T76" s="40">
        <f t="shared" si="16"/>
        <v>0</v>
      </c>
      <c r="U76" s="40">
        <f t="shared" si="16"/>
        <v>0</v>
      </c>
      <c r="V76" s="40">
        <f t="shared" si="16"/>
        <v>0</v>
      </c>
      <c r="W76" s="40">
        <f t="shared" si="16"/>
        <v>0</v>
      </c>
      <c r="X76" s="40">
        <f t="shared" si="16"/>
        <v>0</v>
      </c>
      <c r="Y76" s="40">
        <f t="shared" si="16"/>
        <v>0</v>
      </c>
      <c r="Z76" s="40">
        <f t="shared" si="16"/>
        <v>0</v>
      </c>
      <c r="AA76" s="40">
        <f t="shared" si="16"/>
        <v>0</v>
      </c>
      <c r="AB76" s="40">
        <f t="shared" si="16"/>
        <v>0</v>
      </c>
      <c r="AC76" s="40">
        <f t="shared" si="16"/>
        <v>0</v>
      </c>
      <c r="AD76" s="40">
        <f t="shared" si="16"/>
        <v>0</v>
      </c>
      <c r="AE76" s="40">
        <f t="shared" si="16"/>
        <v>0</v>
      </c>
      <c r="AF76" s="40">
        <f t="shared" si="16"/>
        <v>0</v>
      </c>
      <c r="AG76" s="40">
        <f t="shared" si="16"/>
        <v>0</v>
      </c>
      <c r="AH76" s="40">
        <f t="shared" si="16"/>
        <v>0</v>
      </c>
      <c r="AI76" s="40">
        <f t="shared" si="16"/>
        <v>0</v>
      </c>
      <c r="AJ76" s="40">
        <f t="shared" si="16"/>
        <v>0</v>
      </c>
      <c r="AK76" s="40">
        <f t="shared" si="16"/>
        <v>0</v>
      </c>
      <c r="AL76" s="40">
        <f t="shared" si="16"/>
        <v>0</v>
      </c>
      <c r="AM76" s="40">
        <f t="shared" si="16"/>
        <v>0</v>
      </c>
      <c r="AN76" s="40">
        <f t="shared" si="16"/>
        <v>0</v>
      </c>
      <c r="AO76" s="40">
        <f t="shared" si="16"/>
        <v>0</v>
      </c>
      <c r="AP76" s="40">
        <f t="shared" si="16"/>
        <v>0</v>
      </c>
      <c r="AQ76" s="40">
        <f t="shared" si="16"/>
        <v>0</v>
      </c>
      <c r="AR76" s="40">
        <f t="shared" si="16"/>
        <v>0</v>
      </c>
      <c r="AS76" s="9"/>
      <c r="AT76" s="40">
        <f t="shared" si="14"/>
        <v>0</v>
      </c>
    </row>
    <row r="77" spans="2:46" ht="14">
      <c r="B77" s="168"/>
      <c r="C77" s="34" t="s">
        <v>8</v>
      </c>
      <c r="D77" s="40">
        <f>+D33-SUM(D32,D26)</f>
        <v>0</v>
      </c>
      <c r="E77" s="40">
        <f>+E33-SUM(E32,E26)</f>
        <v>0</v>
      </c>
      <c r="F77" s="40">
        <f t="shared" ref="F77:AR77" si="17">+F33-SUM(F32,F26)</f>
        <v>0</v>
      </c>
      <c r="G77" s="40">
        <f t="shared" si="17"/>
        <v>0</v>
      </c>
      <c r="H77" s="40">
        <f t="shared" si="17"/>
        <v>0</v>
      </c>
      <c r="I77" s="40">
        <f t="shared" si="17"/>
        <v>0</v>
      </c>
      <c r="J77" s="40">
        <f t="shared" si="17"/>
        <v>0</v>
      </c>
      <c r="K77" s="40">
        <f t="shared" si="17"/>
        <v>0</v>
      </c>
      <c r="L77" s="40">
        <f t="shared" si="17"/>
        <v>0</v>
      </c>
      <c r="M77" s="40">
        <f t="shared" si="17"/>
        <v>0</v>
      </c>
      <c r="N77" s="40">
        <f t="shared" si="17"/>
        <v>0</v>
      </c>
      <c r="O77" s="40">
        <f t="shared" si="17"/>
        <v>0</v>
      </c>
      <c r="P77" s="40">
        <f t="shared" si="17"/>
        <v>0</v>
      </c>
      <c r="Q77" s="40">
        <f t="shared" si="17"/>
        <v>0</v>
      </c>
      <c r="R77" s="40">
        <f t="shared" si="17"/>
        <v>0</v>
      </c>
      <c r="S77" s="40">
        <f t="shared" si="17"/>
        <v>0</v>
      </c>
      <c r="T77" s="40">
        <f t="shared" si="17"/>
        <v>0</v>
      </c>
      <c r="U77" s="40">
        <f t="shared" si="17"/>
        <v>0</v>
      </c>
      <c r="V77" s="40">
        <f t="shared" si="17"/>
        <v>0</v>
      </c>
      <c r="W77" s="40">
        <f t="shared" si="17"/>
        <v>0</v>
      </c>
      <c r="X77" s="40">
        <f t="shared" si="17"/>
        <v>0</v>
      </c>
      <c r="Y77" s="40">
        <f t="shared" si="17"/>
        <v>0</v>
      </c>
      <c r="Z77" s="40">
        <f t="shared" si="17"/>
        <v>0</v>
      </c>
      <c r="AA77" s="40">
        <f t="shared" si="17"/>
        <v>0</v>
      </c>
      <c r="AB77" s="40">
        <f t="shared" si="17"/>
        <v>0</v>
      </c>
      <c r="AC77" s="40">
        <f t="shared" si="17"/>
        <v>0</v>
      </c>
      <c r="AD77" s="40">
        <f t="shared" si="17"/>
        <v>0</v>
      </c>
      <c r="AE77" s="40">
        <f t="shared" si="17"/>
        <v>0</v>
      </c>
      <c r="AF77" s="40">
        <f t="shared" si="17"/>
        <v>0</v>
      </c>
      <c r="AG77" s="40">
        <f t="shared" si="17"/>
        <v>0</v>
      </c>
      <c r="AH77" s="40">
        <f t="shared" si="17"/>
        <v>0</v>
      </c>
      <c r="AI77" s="40">
        <f t="shared" si="17"/>
        <v>0</v>
      </c>
      <c r="AJ77" s="40">
        <f t="shared" si="17"/>
        <v>0</v>
      </c>
      <c r="AK77" s="40">
        <f t="shared" si="17"/>
        <v>0</v>
      </c>
      <c r="AL77" s="40">
        <f t="shared" si="17"/>
        <v>0</v>
      </c>
      <c r="AM77" s="40">
        <f t="shared" si="17"/>
        <v>0</v>
      </c>
      <c r="AN77" s="40">
        <f t="shared" si="17"/>
        <v>0</v>
      </c>
      <c r="AO77" s="40">
        <f t="shared" si="17"/>
        <v>0</v>
      </c>
      <c r="AP77" s="40">
        <f t="shared" si="17"/>
        <v>0</v>
      </c>
      <c r="AQ77" s="40">
        <f t="shared" si="17"/>
        <v>0</v>
      </c>
      <c r="AR77" s="40">
        <f t="shared" si="17"/>
        <v>0</v>
      </c>
      <c r="AS77" s="146"/>
      <c r="AT77" s="40">
        <f t="shared" si="14"/>
        <v>0</v>
      </c>
    </row>
    <row r="78" spans="2:46" ht="14">
      <c r="B78" s="177"/>
      <c r="C78" s="34" t="s">
        <v>102</v>
      </c>
      <c r="D78" s="40"/>
      <c r="E78" s="40"/>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60"/>
      <c r="AR78" s="260"/>
      <c r="AS78" s="146"/>
      <c r="AT78" s="213"/>
    </row>
    <row r="79" spans="2:46" ht="14">
      <c r="B79" s="168"/>
      <c r="C79" s="56" t="s">
        <v>103</v>
      </c>
      <c r="D79" s="40">
        <f>+D35-SUM(D13,D19,D26,D32,D34)</f>
        <v>0</v>
      </c>
      <c r="E79" s="40">
        <f>+E35-SUM(E13,E19,E26,E32,E34)</f>
        <v>0</v>
      </c>
      <c r="F79" s="40">
        <f t="shared" ref="F79:AR79" si="18">+F35-SUM(F13,F19,F26,F32,F34)</f>
        <v>0</v>
      </c>
      <c r="G79" s="40">
        <f t="shared" si="18"/>
        <v>0</v>
      </c>
      <c r="H79" s="40">
        <f t="shared" si="18"/>
        <v>0</v>
      </c>
      <c r="I79" s="40">
        <f t="shared" si="18"/>
        <v>0</v>
      </c>
      <c r="J79" s="40">
        <f t="shared" si="18"/>
        <v>0</v>
      </c>
      <c r="K79" s="40">
        <f t="shared" si="18"/>
        <v>0</v>
      </c>
      <c r="L79" s="40">
        <f t="shared" si="18"/>
        <v>0</v>
      </c>
      <c r="M79" s="40">
        <f t="shared" si="18"/>
        <v>0</v>
      </c>
      <c r="N79" s="40">
        <f t="shared" si="18"/>
        <v>0</v>
      </c>
      <c r="O79" s="40">
        <f t="shared" si="18"/>
        <v>0</v>
      </c>
      <c r="P79" s="40">
        <f t="shared" si="18"/>
        <v>0</v>
      </c>
      <c r="Q79" s="40">
        <f t="shared" si="18"/>
        <v>0</v>
      </c>
      <c r="R79" s="40">
        <f t="shared" si="18"/>
        <v>0</v>
      </c>
      <c r="S79" s="40">
        <f t="shared" si="18"/>
        <v>0</v>
      </c>
      <c r="T79" s="40">
        <f t="shared" si="18"/>
        <v>0</v>
      </c>
      <c r="U79" s="40">
        <f t="shared" si="18"/>
        <v>0</v>
      </c>
      <c r="V79" s="40">
        <f t="shared" si="18"/>
        <v>0</v>
      </c>
      <c r="W79" s="40">
        <f t="shared" si="18"/>
        <v>0</v>
      </c>
      <c r="X79" s="40">
        <f t="shared" si="18"/>
        <v>0</v>
      </c>
      <c r="Y79" s="40">
        <f t="shared" si="18"/>
        <v>0</v>
      </c>
      <c r="Z79" s="40">
        <f t="shared" si="18"/>
        <v>0</v>
      </c>
      <c r="AA79" s="40">
        <f t="shared" si="18"/>
        <v>0</v>
      </c>
      <c r="AB79" s="40">
        <f t="shared" si="18"/>
        <v>0</v>
      </c>
      <c r="AC79" s="40">
        <f t="shared" si="18"/>
        <v>0</v>
      </c>
      <c r="AD79" s="40">
        <f t="shared" si="18"/>
        <v>0</v>
      </c>
      <c r="AE79" s="40">
        <f t="shared" si="18"/>
        <v>0</v>
      </c>
      <c r="AF79" s="40">
        <f t="shared" si="18"/>
        <v>0</v>
      </c>
      <c r="AG79" s="40">
        <f t="shared" si="18"/>
        <v>0</v>
      </c>
      <c r="AH79" s="40">
        <f t="shared" si="18"/>
        <v>0</v>
      </c>
      <c r="AI79" s="40">
        <f t="shared" si="18"/>
        <v>0</v>
      </c>
      <c r="AJ79" s="40">
        <f t="shared" si="18"/>
        <v>0</v>
      </c>
      <c r="AK79" s="40">
        <f t="shared" si="18"/>
        <v>0</v>
      </c>
      <c r="AL79" s="40">
        <f t="shared" si="18"/>
        <v>0</v>
      </c>
      <c r="AM79" s="40">
        <f t="shared" si="18"/>
        <v>0</v>
      </c>
      <c r="AN79" s="40">
        <f t="shared" si="18"/>
        <v>0</v>
      </c>
      <c r="AO79" s="40">
        <f t="shared" si="18"/>
        <v>0</v>
      </c>
      <c r="AP79" s="40">
        <f t="shared" si="18"/>
        <v>0</v>
      </c>
      <c r="AQ79" s="40">
        <f t="shared" si="18"/>
        <v>0</v>
      </c>
      <c r="AR79" s="40">
        <f t="shared" si="18"/>
        <v>0</v>
      </c>
      <c r="AS79" s="146"/>
      <c r="AT79" s="40">
        <f>AR35-SUM(D35:AQ35)-AR34</f>
        <v>0</v>
      </c>
    </row>
    <row r="80" spans="2:46" ht="14">
      <c r="B80" s="177"/>
      <c r="C80" s="43" t="s">
        <v>88</v>
      </c>
      <c r="D80" s="213"/>
      <c r="E80" s="213"/>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60"/>
      <c r="AR80" s="260"/>
      <c r="AS80" s="146"/>
      <c r="AT80" s="213"/>
    </row>
    <row r="81" spans="2:46" ht="16.5">
      <c r="B81" s="177"/>
      <c r="C81" s="34" t="s">
        <v>107</v>
      </c>
      <c r="D81" s="213"/>
      <c r="E81" s="213"/>
      <c r="F81" s="213"/>
      <c r="G81" s="213"/>
      <c r="H81" s="213"/>
      <c r="I81" s="213"/>
      <c r="J81" s="213"/>
      <c r="K81" s="213"/>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60"/>
      <c r="AR81" s="260"/>
      <c r="AS81" s="146"/>
      <c r="AT81" s="40">
        <f>AR37-SUM(D37:AQ37)</f>
        <v>0</v>
      </c>
    </row>
    <row r="82" spans="2:46" ht="16.5">
      <c r="B82" s="180"/>
      <c r="C82" s="57" t="s">
        <v>108</v>
      </c>
      <c r="D82" s="261"/>
      <c r="E82" s="261"/>
      <c r="F82" s="261"/>
      <c r="G82" s="261"/>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261"/>
      <c r="AI82" s="261"/>
      <c r="AJ82" s="261"/>
      <c r="AK82" s="261"/>
      <c r="AL82" s="261"/>
      <c r="AM82" s="261"/>
      <c r="AN82" s="261"/>
      <c r="AO82" s="261"/>
      <c r="AP82" s="261"/>
      <c r="AQ82" s="262"/>
      <c r="AR82" s="262"/>
      <c r="AS82" s="146"/>
      <c r="AT82" s="45">
        <f>AR38-SUM(D38:AQ38)</f>
        <v>0</v>
      </c>
    </row>
    <row r="83" spans="2:46" ht="14">
      <c r="C83" s="9"/>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146"/>
      <c r="AN83" s="146"/>
      <c r="AO83" s="146"/>
      <c r="AP83" s="146"/>
      <c r="AQ83" s="146"/>
      <c r="AR83" s="146"/>
      <c r="AS83" s="146"/>
      <c r="AT83" s="146"/>
    </row>
    <row r="84" spans="2:46" ht="21.65" customHeight="1">
      <c r="B84" s="184"/>
      <c r="C84" s="46" t="s">
        <v>97</v>
      </c>
      <c r="D84" s="47">
        <f>IF(SUM(D37:D38)&lt;SUM(D35),0,SUM(D35)-SUM(D37:D38))</f>
        <v>0</v>
      </c>
      <c r="E84" s="47">
        <f>IF(SUM(E37:E38)&lt;SUM(E35),0,SUM(E35)-SUM(E37:E38))</f>
        <v>0</v>
      </c>
      <c r="F84" s="47">
        <f t="shared" ref="F84:AR84" si="19">IF(SUM(F37:F38)&lt;SUM(F35),0,SUM(F35)-SUM(F37:F38))</f>
        <v>0</v>
      </c>
      <c r="G84" s="47">
        <f t="shared" si="19"/>
        <v>0</v>
      </c>
      <c r="H84" s="47">
        <f t="shared" si="19"/>
        <v>0</v>
      </c>
      <c r="I84" s="47">
        <f t="shared" si="19"/>
        <v>0</v>
      </c>
      <c r="J84" s="47">
        <f t="shared" si="19"/>
        <v>0</v>
      </c>
      <c r="K84" s="47">
        <f t="shared" si="19"/>
        <v>0</v>
      </c>
      <c r="L84" s="47">
        <f t="shared" si="19"/>
        <v>0</v>
      </c>
      <c r="M84" s="47">
        <f t="shared" si="19"/>
        <v>0</v>
      </c>
      <c r="N84" s="47">
        <f t="shared" si="19"/>
        <v>0</v>
      </c>
      <c r="O84" s="47">
        <f t="shared" si="19"/>
        <v>0</v>
      </c>
      <c r="P84" s="47">
        <f t="shared" si="19"/>
        <v>0</v>
      </c>
      <c r="Q84" s="47">
        <f t="shared" si="19"/>
        <v>0</v>
      </c>
      <c r="R84" s="47">
        <f t="shared" si="19"/>
        <v>0</v>
      </c>
      <c r="S84" s="47">
        <f t="shared" si="19"/>
        <v>0</v>
      </c>
      <c r="T84" s="47">
        <f t="shared" si="19"/>
        <v>0</v>
      </c>
      <c r="U84" s="47">
        <f t="shared" si="19"/>
        <v>0</v>
      </c>
      <c r="V84" s="47">
        <f t="shared" si="19"/>
        <v>0</v>
      </c>
      <c r="W84" s="47">
        <f t="shared" si="19"/>
        <v>0</v>
      </c>
      <c r="X84" s="47">
        <f t="shared" si="19"/>
        <v>0</v>
      </c>
      <c r="Y84" s="47">
        <f t="shared" si="19"/>
        <v>0</v>
      </c>
      <c r="Z84" s="47">
        <f t="shared" si="19"/>
        <v>0</v>
      </c>
      <c r="AA84" s="47">
        <f t="shared" si="19"/>
        <v>0</v>
      </c>
      <c r="AB84" s="47">
        <f t="shared" si="19"/>
        <v>0</v>
      </c>
      <c r="AC84" s="47">
        <f t="shared" si="19"/>
        <v>0</v>
      </c>
      <c r="AD84" s="47">
        <f t="shared" si="19"/>
        <v>0</v>
      </c>
      <c r="AE84" s="47">
        <f t="shared" si="19"/>
        <v>0</v>
      </c>
      <c r="AF84" s="47">
        <f t="shared" si="19"/>
        <v>0</v>
      </c>
      <c r="AG84" s="47">
        <f t="shared" si="19"/>
        <v>0</v>
      </c>
      <c r="AH84" s="47">
        <f t="shared" si="19"/>
        <v>0</v>
      </c>
      <c r="AI84" s="47">
        <f t="shared" si="19"/>
        <v>0</v>
      </c>
      <c r="AJ84" s="47">
        <f t="shared" si="19"/>
        <v>0</v>
      </c>
      <c r="AK84" s="47">
        <f t="shared" si="19"/>
        <v>0</v>
      </c>
      <c r="AL84" s="47">
        <f t="shared" si="19"/>
        <v>0</v>
      </c>
      <c r="AM84" s="47">
        <f t="shared" si="19"/>
        <v>0</v>
      </c>
      <c r="AN84" s="47">
        <f t="shared" si="19"/>
        <v>0</v>
      </c>
      <c r="AO84" s="47">
        <f t="shared" si="19"/>
        <v>0</v>
      </c>
      <c r="AP84" s="47">
        <f t="shared" si="19"/>
        <v>0</v>
      </c>
      <c r="AQ84" s="47">
        <f t="shared" si="19"/>
        <v>0</v>
      </c>
      <c r="AR84" s="47">
        <f t="shared" si="19"/>
        <v>0</v>
      </c>
      <c r="AS84" s="146"/>
      <c r="AT84" s="146"/>
    </row>
    <row r="85" spans="2:46" ht="177.65" customHeight="1">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row>
    <row r="86" spans="2:46" ht="177.65" customHeight="1">
      <c r="C86" s="146"/>
      <c r="D86" s="146"/>
      <c r="E86" s="146"/>
      <c r="F86" s="146"/>
      <c r="G86" s="146"/>
      <c r="H86" s="146"/>
      <c r="I86" s="146"/>
      <c r="J86" s="146"/>
      <c r="K86" s="146"/>
      <c r="L86" s="146"/>
      <c r="M86" s="146"/>
      <c r="N86" s="146"/>
      <c r="O86" s="146"/>
      <c r="P86" s="146"/>
      <c r="Q86" s="146"/>
      <c r="R86" s="146"/>
      <c r="S86" s="146"/>
      <c r="T86" s="146"/>
      <c r="U86" s="146"/>
      <c r="V86" s="146"/>
      <c r="W86" s="146"/>
      <c r="X86" s="146"/>
      <c r="Y86" s="146"/>
      <c r="Z86" s="146"/>
      <c r="AA86" s="146"/>
      <c r="AB86" s="146"/>
      <c r="AC86" s="146"/>
      <c r="AD86" s="146"/>
      <c r="AE86" s="146"/>
      <c r="AF86" s="146"/>
      <c r="AG86" s="146"/>
      <c r="AH86" s="146"/>
      <c r="AI86" s="146"/>
      <c r="AJ86" s="146"/>
      <c r="AK86" s="146"/>
      <c r="AL86" s="146"/>
      <c r="AM86" s="146"/>
      <c r="AN86" s="146"/>
      <c r="AO86" s="146"/>
      <c r="AP86" s="146"/>
      <c r="AQ86" s="146"/>
      <c r="AR86" s="146"/>
      <c r="AS86" s="146"/>
      <c r="AT86" s="146"/>
    </row>
    <row r="87" spans="2:46" ht="177.65" customHeight="1">
      <c r="C87" s="146"/>
      <c r="D87" s="146"/>
      <c r="E87" s="146"/>
      <c r="F87" s="146"/>
      <c r="G87" s="146"/>
      <c r="H87" s="146"/>
      <c r="I87" s="146"/>
      <c r="J87" s="146"/>
      <c r="K87" s="146"/>
      <c r="L87" s="146"/>
      <c r="M87" s="146"/>
      <c r="N87" s="146"/>
      <c r="O87" s="146"/>
      <c r="P87" s="146"/>
      <c r="Q87" s="146"/>
      <c r="R87" s="146"/>
      <c r="S87" s="146"/>
      <c r="T87" s="146"/>
      <c r="U87" s="146"/>
      <c r="V87" s="146"/>
      <c r="W87" s="146"/>
      <c r="X87" s="146"/>
      <c r="Y87" s="146"/>
      <c r="Z87" s="146"/>
      <c r="AA87" s="146"/>
      <c r="AB87" s="146"/>
      <c r="AC87" s="146"/>
      <c r="AD87" s="146"/>
      <c r="AE87" s="146"/>
      <c r="AF87" s="146"/>
      <c r="AG87" s="146"/>
      <c r="AH87" s="146"/>
      <c r="AI87" s="146"/>
      <c r="AJ87" s="146"/>
      <c r="AK87" s="146"/>
      <c r="AL87" s="146"/>
      <c r="AM87" s="146"/>
      <c r="AN87" s="146"/>
      <c r="AO87" s="146"/>
      <c r="AP87" s="146"/>
      <c r="AQ87" s="146"/>
      <c r="AR87" s="146"/>
      <c r="AS87" s="146"/>
      <c r="AT87" s="146"/>
    </row>
    <row r="88" spans="2:46" s="146" customFormat="1"/>
    <row r="89" spans="2:46" s="146" customFormat="1"/>
    <row r="90" spans="2:46" s="146" customFormat="1" ht="56.15" customHeight="1"/>
    <row r="91" spans="2:46" s="146" customFormat="1" ht="68.5" customHeight="1"/>
    <row r="92" spans="2:46" s="146" customFormat="1"/>
    <row r="93" spans="2:46" s="146" customFormat="1"/>
    <row r="94" spans="2:46" ht="34" customHeight="1"/>
    <row r="95" spans="2:46" ht="34" customHeight="1"/>
  </sheetData>
  <sheetProtection algorithmName="SHA-512" hashValue="mXAsu4dH1WMzlOclawi5om8f0r5+Buja9olDeBC4rkejl34syc28eBLL6fhiHjl3qKYXym+UGeej0DNhehOqjg==" saltValue="P/es/9G61eHpGMhupb2ddg==" spinCount="100000" sheet="1" objects="1" scenarios="1"/>
  <mergeCells count="6">
    <mergeCell ref="H47:L48"/>
    <mergeCell ref="C2:AR2"/>
    <mergeCell ref="C3:AR3"/>
    <mergeCell ref="C4:AR4"/>
    <mergeCell ref="C5:AR5"/>
    <mergeCell ref="C39:AR39"/>
  </mergeCells>
  <conditionalFormatting sqref="D55:E55">
    <cfRule type="cellIs" dxfId="59" priority="16" stopIfTrue="1" operator="notEqual">
      <formula>0</formula>
    </cfRule>
  </conditionalFormatting>
  <conditionalFormatting sqref="D61:E61">
    <cfRule type="cellIs" dxfId="58" priority="15" stopIfTrue="1" operator="notEqual">
      <formula>0</formula>
    </cfRule>
  </conditionalFormatting>
  <conditionalFormatting sqref="D68:E68">
    <cfRule type="cellIs" dxfId="57" priority="14" stopIfTrue="1" operator="notEqual">
      <formula>0</formula>
    </cfRule>
  </conditionalFormatting>
  <conditionalFormatting sqref="D74:E74">
    <cfRule type="cellIs" dxfId="56" priority="13" stopIfTrue="1" operator="notEqual">
      <formula>0</formula>
    </cfRule>
  </conditionalFormatting>
  <conditionalFormatting sqref="D76:E79">
    <cfRule type="cellIs" dxfId="55" priority="9" stopIfTrue="1" operator="notEqual">
      <formula>0</formula>
    </cfRule>
  </conditionalFormatting>
  <conditionalFormatting sqref="D57:AR57">
    <cfRule type="cellIs" dxfId="54" priority="12" stopIfTrue="1" operator="notEqual">
      <formula>0</formula>
    </cfRule>
  </conditionalFormatting>
  <conditionalFormatting sqref="D63:AR63">
    <cfRule type="cellIs" dxfId="53" priority="11" stopIfTrue="1" operator="notEqual">
      <formula>0</formula>
    </cfRule>
  </conditionalFormatting>
  <conditionalFormatting sqref="D70:AR70">
    <cfRule type="cellIs" dxfId="52" priority="10" stopIfTrue="1" operator="notEqual">
      <formula>0</formula>
    </cfRule>
  </conditionalFormatting>
  <conditionalFormatting sqref="D84:AR84">
    <cfRule type="cellIs" dxfId="51" priority="8" stopIfTrue="1" operator="notEqual">
      <formula>0</formula>
    </cfRule>
  </conditionalFormatting>
  <conditionalFormatting sqref="D9:AS13 D15:AS19 D22:AS26 D28:AS33 D35:AS35 D37:AS38">
    <cfRule type="expression" dxfId="50" priority="26" stopIfTrue="1">
      <formula>AND(D9&lt;&gt;"",OR(D9&lt;0,NOT(ISNUMBER(D9))))</formula>
    </cfRule>
  </conditionalFormatting>
  <conditionalFormatting sqref="F76:AR77 F79:AR79">
    <cfRule type="cellIs" dxfId="49" priority="17" stopIfTrue="1" operator="notEqual">
      <formula>0</formula>
    </cfRule>
  </conditionalFormatting>
  <conditionalFormatting sqref="G47">
    <cfRule type="expression" dxfId="48" priority="2">
      <formula>MAX(D52:AT84) &gt;5</formula>
    </cfRule>
  </conditionalFormatting>
  <conditionalFormatting sqref="G48">
    <cfRule type="expression" dxfId="47" priority="1">
      <formula>MIN(D52:AT84) &lt;-5</formula>
    </cfRule>
  </conditionalFormatting>
  <conditionalFormatting sqref="AR34:AS34">
    <cfRule type="expression" dxfId="46" priority="3" stopIfTrue="1">
      <formula>AND(AR34&lt;&gt;"",OR(AR34&lt;0,NOT(ISNUMBER(AR34))))</formula>
    </cfRule>
  </conditionalFormatting>
  <conditionalFormatting sqref="AT53:AT57 AT79 AT81:AT82">
    <cfRule type="cellIs" dxfId="45" priority="7" stopIfTrue="1" operator="notEqual">
      <formula>0</formula>
    </cfRule>
  </conditionalFormatting>
  <conditionalFormatting sqref="AT59:AT63">
    <cfRule type="cellIs" dxfId="44" priority="6" stopIfTrue="1" operator="notEqual">
      <formula>0</formula>
    </cfRule>
  </conditionalFormatting>
  <conditionalFormatting sqref="AT66:AT70">
    <cfRule type="cellIs" dxfId="43" priority="5" stopIfTrue="1" operator="notEqual">
      <formula>0</formula>
    </cfRule>
  </conditionalFormatting>
  <conditionalFormatting sqref="AT72:AT77">
    <cfRule type="cellIs" dxfId="42" priority="4" stopIfTrue="1" operator="notEqual">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89673-576F-4B32-AFF8-E0F0074F2ACC}">
  <dimension ref="B1:P69"/>
  <sheetViews>
    <sheetView zoomScale="80" zoomScaleNormal="80" workbookViewId="0">
      <selection activeCell="P4" sqref="P4"/>
    </sheetView>
  </sheetViews>
  <sheetFormatPr defaultColWidth="8.8984375" defaultRowHeight="11.5"/>
  <cols>
    <col min="1" max="1" width="1.69921875" style="146" customWidth="1"/>
    <col min="2" max="2" width="2.3984375" style="146" customWidth="1"/>
    <col min="3" max="3" width="40.296875" style="146" customWidth="1"/>
    <col min="4" max="14" width="20.69921875" style="146" customWidth="1"/>
    <col min="15" max="15" width="1" style="146" customWidth="1"/>
    <col min="16" max="16" width="20.69921875" style="146" customWidth="1"/>
    <col min="17" max="16384" width="8.8984375" style="146"/>
  </cols>
  <sheetData>
    <row r="1" spans="2:16" ht="20">
      <c r="B1" s="12" t="s">
        <v>109</v>
      </c>
      <c r="C1" s="17"/>
      <c r="D1" s="221"/>
      <c r="E1" s="221"/>
      <c r="F1" s="221"/>
      <c r="G1" s="221"/>
      <c r="H1" s="221"/>
      <c r="I1" s="221"/>
      <c r="J1" s="221"/>
      <c r="K1" s="185"/>
      <c r="L1" s="185"/>
      <c r="M1" s="185"/>
      <c r="N1" s="6"/>
      <c r="O1" s="148"/>
      <c r="P1" s="185"/>
    </row>
    <row r="2" spans="2:16" ht="18">
      <c r="B2" s="21"/>
      <c r="C2" s="396" t="s">
        <v>32</v>
      </c>
      <c r="D2" s="396"/>
      <c r="E2" s="396"/>
      <c r="F2" s="396"/>
      <c r="G2" s="396"/>
      <c r="H2" s="396"/>
      <c r="I2" s="396"/>
      <c r="J2" s="396"/>
      <c r="K2" s="396"/>
      <c r="L2" s="396"/>
      <c r="M2" s="396"/>
      <c r="N2" s="396"/>
      <c r="O2" s="21"/>
      <c r="P2" s="18"/>
    </row>
    <row r="3" spans="2:16" ht="18">
      <c r="B3" s="21"/>
      <c r="C3" s="396" t="s">
        <v>110</v>
      </c>
      <c r="D3" s="396"/>
      <c r="E3" s="396"/>
      <c r="F3" s="396"/>
      <c r="G3" s="396"/>
      <c r="H3" s="396"/>
      <c r="I3" s="396"/>
      <c r="J3" s="396"/>
      <c r="K3" s="396"/>
      <c r="L3" s="396"/>
      <c r="M3" s="396"/>
      <c r="N3" s="396"/>
      <c r="O3" s="21"/>
      <c r="P3" s="18"/>
    </row>
    <row r="4" spans="2:16" ht="18">
      <c r="B4" s="21"/>
      <c r="C4" s="396" t="s">
        <v>169</v>
      </c>
      <c r="D4" s="396"/>
      <c r="E4" s="396"/>
      <c r="F4" s="396"/>
      <c r="G4" s="396"/>
      <c r="H4" s="396"/>
      <c r="I4" s="396"/>
      <c r="J4" s="396"/>
      <c r="K4" s="396"/>
      <c r="L4" s="396"/>
      <c r="M4" s="396"/>
      <c r="N4" s="396"/>
      <c r="O4" s="21"/>
      <c r="P4" s="18"/>
    </row>
    <row r="5" spans="2:16" ht="18">
      <c r="B5" s="21"/>
      <c r="C5" s="396" t="s">
        <v>53</v>
      </c>
      <c r="D5" s="396"/>
      <c r="E5" s="396"/>
      <c r="F5" s="396"/>
      <c r="G5" s="396"/>
      <c r="H5" s="396"/>
      <c r="I5" s="396"/>
      <c r="J5" s="396"/>
      <c r="K5" s="396"/>
      <c r="L5" s="396"/>
      <c r="M5" s="396"/>
      <c r="N5" s="396"/>
      <c r="O5" s="21"/>
      <c r="P5" s="18"/>
    </row>
    <row r="6" spans="2:16" ht="14">
      <c r="B6" s="138"/>
      <c r="C6" s="19"/>
      <c r="D6" s="185"/>
      <c r="E6" s="185"/>
      <c r="F6" s="185"/>
      <c r="G6" s="185"/>
      <c r="H6" s="185"/>
      <c r="I6" s="186"/>
      <c r="J6" s="186"/>
      <c r="K6" s="185"/>
      <c r="L6" s="185"/>
      <c r="M6" s="185"/>
      <c r="N6" s="185"/>
      <c r="O6" s="148"/>
      <c r="P6" s="185"/>
    </row>
    <row r="7" spans="2:16" ht="14">
      <c r="B7" s="200"/>
      <c r="C7" s="137" t="s">
        <v>0</v>
      </c>
      <c r="D7" s="222" t="s">
        <v>111</v>
      </c>
      <c r="E7" s="223"/>
      <c r="F7" s="224"/>
      <c r="G7" s="223"/>
      <c r="H7" s="223"/>
      <c r="I7" s="225"/>
      <c r="J7" s="225"/>
      <c r="K7" s="226" t="s">
        <v>112</v>
      </c>
      <c r="L7" s="227" t="s">
        <v>48</v>
      </c>
      <c r="M7" s="227" t="s">
        <v>113</v>
      </c>
      <c r="N7" s="228" t="s">
        <v>48</v>
      </c>
      <c r="O7" s="229"/>
      <c r="P7" s="1"/>
    </row>
    <row r="8" spans="2:16" ht="49.5" customHeight="1">
      <c r="B8" s="230"/>
      <c r="C8" s="58"/>
      <c r="D8" s="15" t="s">
        <v>35</v>
      </c>
      <c r="E8" s="231" t="s">
        <v>114</v>
      </c>
      <c r="F8" s="231" t="s">
        <v>115</v>
      </c>
      <c r="G8" s="231" t="s">
        <v>116</v>
      </c>
      <c r="H8" s="231" t="s">
        <v>117</v>
      </c>
      <c r="I8" s="232" t="s">
        <v>171</v>
      </c>
      <c r="J8" s="15" t="s">
        <v>118</v>
      </c>
      <c r="K8" s="233" t="s">
        <v>119</v>
      </c>
      <c r="L8" s="234" t="s">
        <v>120</v>
      </c>
      <c r="M8" s="234" t="s">
        <v>172</v>
      </c>
      <c r="N8" s="235" t="s">
        <v>173</v>
      </c>
      <c r="O8" s="27"/>
      <c r="P8" s="9"/>
    </row>
    <row r="9" spans="2:16" ht="30" customHeight="1">
      <c r="B9" s="153"/>
      <c r="C9" s="8" t="s">
        <v>121</v>
      </c>
      <c r="D9" s="310"/>
      <c r="E9" s="310"/>
      <c r="F9" s="325"/>
      <c r="G9" s="310"/>
      <c r="H9" s="310"/>
      <c r="I9" s="310"/>
      <c r="J9" s="310"/>
      <c r="K9" s="310"/>
      <c r="L9" s="310"/>
      <c r="M9" s="310"/>
      <c r="N9" s="326"/>
      <c r="O9" s="14"/>
      <c r="P9" s="9"/>
    </row>
    <row r="10" spans="2:16" ht="20.149999999999999" customHeight="1">
      <c r="B10" s="154"/>
      <c r="C10" s="24" t="s">
        <v>77</v>
      </c>
      <c r="D10" s="313"/>
      <c r="E10" s="313"/>
      <c r="F10" s="313"/>
      <c r="G10" s="313"/>
      <c r="H10" s="313"/>
      <c r="I10" s="313"/>
      <c r="J10" s="327">
        <f>+SUM(D10:I10)</f>
        <v>0</v>
      </c>
      <c r="K10" s="321"/>
      <c r="L10" s="321"/>
      <c r="M10" s="313"/>
      <c r="N10" s="328"/>
      <c r="O10" s="14"/>
      <c r="P10" s="9"/>
    </row>
    <row r="11" spans="2:16" ht="20.149999999999999" customHeight="1">
      <c r="B11" s="155"/>
      <c r="C11" s="24" t="s">
        <v>78</v>
      </c>
      <c r="D11" s="313"/>
      <c r="E11" s="313"/>
      <c r="F11" s="313"/>
      <c r="G11" s="313"/>
      <c r="H11" s="313"/>
      <c r="I11" s="313"/>
      <c r="J11" s="327">
        <f>+SUM(D11:I11)</f>
        <v>0</v>
      </c>
      <c r="K11" s="321"/>
      <c r="L11" s="321"/>
      <c r="M11" s="313"/>
      <c r="N11" s="328"/>
      <c r="O11" s="14"/>
      <c r="P11" s="9"/>
    </row>
    <row r="12" spans="2:16" ht="20.149999999999999" customHeight="1">
      <c r="B12" s="155"/>
      <c r="C12" s="24" t="s">
        <v>79</v>
      </c>
      <c r="D12" s="313"/>
      <c r="E12" s="313"/>
      <c r="F12" s="313"/>
      <c r="G12" s="313"/>
      <c r="H12" s="313"/>
      <c r="I12" s="313"/>
      <c r="J12" s="327">
        <f>+SUM(D12:I12)</f>
        <v>0</v>
      </c>
      <c r="K12" s="321"/>
      <c r="L12" s="321"/>
      <c r="M12" s="313"/>
      <c r="N12" s="328"/>
      <c r="O12" s="14"/>
      <c r="P12" s="9"/>
    </row>
    <row r="13" spans="2:16" ht="20.149999999999999" customHeight="1">
      <c r="B13" s="155"/>
      <c r="C13" s="24" t="s">
        <v>80</v>
      </c>
      <c r="D13" s="313"/>
      <c r="E13" s="313"/>
      <c r="F13" s="313"/>
      <c r="G13" s="313"/>
      <c r="H13" s="313"/>
      <c r="I13" s="313"/>
      <c r="J13" s="327">
        <f>+SUM(D13:I13)</f>
        <v>0</v>
      </c>
      <c r="K13" s="321"/>
      <c r="L13" s="321"/>
      <c r="M13" s="313"/>
      <c r="N13" s="328"/>
      <c r="O13" s="14"/>
      <c r="P13" s="9"/>
    </row>
    <row r="14" spans="2:16" s="150" customFormat="1" ht="30" customHeight="1">
      <c r="B14" s="203"/>
      <c r="C14" s="8" t="s">
        <v>81</v>
      </c>
      <c r="D14" s="316">
        <f t="shared" ref="D14:I14" si="0">+D10+D11+D13</f>
        <v>0</v>
      </c>
      <c r="E14" s="316">
        <f t="shared" si="0"/>
        <v>0</v>
      </c>
      <c r="F14" s="316">
        <f t="shared" si="0"/>
        <v>0</v>
      </c>
      <c r="G14" s="316">
        <f t="shared" si="0"/>
        <v>0</v>
      </c>
      <c r="H14" s="316">
        <f t="shared" si="0"/>
        <v>0</v>
      </c>
      <c r="I14" s="316">
        <f t="shared" si="0"/>
        <v>0</v>
      </c>
      <c r="J14" s="316">
        <f>+SUM(D14:I14)</f>
        <v>0</v>
      </c>
      <c r="K14" s="313"/>
      <c r="L14" s="313"/>
      <c r="M14" s="316">
        <f>+M10+M11+M13</f>
        <v>0</v>
      </c>
      <c r="N14" s="317">
        <f>+N10+N11+N13</f>
        <v>0</v>
      </c>
      <c r="O14" s="236"/>
      <c r="P14" s="8"/>
    </row>
    <row r="15" spans="2:16" ht="30" customHeight="1">
      <c r="B15" s="158"/>
      <c r="C15" s="8" t="s">
        <v>101</v>
      </c>
      <c r="D15" s="322"/>
      <c r="E15" s="322"/>
      <c r="F15" s="322"/>
      <c r="G15" s="322"/>
      <c r="H15" s="322"/>
      <c r="I15" s="322"/>
      <c r="J15" s="327"/>
      <c r="K15" s="310"/>
      <c r="L15" s="310"/>
      <c r="M15" s="310"/>
      <c r="N15" s="326"/>
      <c r="O15" s="14"/>
      <c r="P15" s="156"/>
    </row>
    <row r="16" spans="2:16" ht="30" customHeight="1">
      <c r="B16" s="158"/>
      <c r="C16" s="8" t="s">
        <v>84</v>
      </c>
      <c r="D16" s="322"/>
      <c r="E16" s="322"/>
      <c r="F16" s="322"/>
      <c r="G16" s="322"/>
      <c r="H16" s="322"/>
      <c r="I16" s="322"/>
      <c r="J16" s="327"/>
      <c r="K16" s="310"/>
      <c r="L16" s="310"/>
      <c r="M16" s="310"/>
      <c r="N16" s="326"/>
      <c r="O16" s="14"/>
      <c r="P16" s="9"/>
    </row>
    <row r="17" spans="2:16" ht="20.149999999999999" customHeight="1">
      <c r="B17" s="158"/>
      <c r="C17" s="24" t="s">
        <v>77</v>
      </c>
      <c r="D17" s="313"/>
      <c r="E17" s="313"/>
      <c r="F17" s="313"/>
      <c r="G17" s="313"/>
      <c r="H17" s="313"/>
      <c r="I17" s="313"/>
      <c r="J17" s="327">
        <f>+SUM(D17:I17)</f>
        <v>0</v>
      </c>
      <c r="K17" s="321"/>
      <c r="L17" s="321"/>
      <c r="M17" s="313"/>
      <c r="N17" s="328"/>
      <c r="O17" s="14"/>
      <c r="P17" s="9"/>
    </row>
    <row r="18" spans="2:16" ht="20.149999999999999" customHeight="1">
      <c r="B18" s="154"/>
      <c r="C18" s="24" t="s">
        <v>78</v>
      </c>
      <c r="D18" s="313"/>
      <c r="E18" s="313"/>
      <c r="F18" s="313"/>
      <c r="G18" s="313"/>
      <c r="H18" s="313"/>
      <c r="I18" s="313"/>
      <c r="J18" s="327">
        <f>+SUM(D18:I18)</f>
        <v>0</v>
      </c>
      <c r="K18" s="321"/>
      <c r="L18" s="321"/>
      <c r="M18" s="313"/>
      <c r="N18" s="328"/>
      <c r="O18" s="14"/>
      <c r="P18" s="9"/>
    </row>
    <row r="19" spans="2:16" ht="20.149999999999999" customHeight="1">
      <c r="B19" s="155"/>
      <c r="C19" s="24" t="s">
        <v>79</v>
      </c>
      <c r="D19" s="313"/>
      <c r="E19" s="313"/>
      <c r="F19" s="313"/>
      <c r="G19" s="313"/>
      <c r="H19" s="313"/>
      <c r="I19" s="313"/>
      <c r="J19" s="327">
        <f>+SUM(D19:I19)</f>
        <v>0</v>
      </c>
      <c r="K19" s="321"/>
      <c r="L19" s="321"/>
      <c r="M19" s="313"/>
      <c r="N19" s="328"/>
      <c r="O19" s="14"/>
      <c r="P19" s="9"/>
    </row>
    <row r="20" spans="2:16" ht="20.149999999999999" customHeight="1">
      <c r="B20" s="153"/>
      <c r="C20" s="24" t="s">
        <v>80</v>
      </c>
      <c r="D20" s="313"/>
      <c r="E20" s="313"/>
      <c r="F20" s="313"/>
      <c r="G20" s="313"/>
      <c r="H20" s="313"/>
      <c r="I20" s="313"/>
      <c r="J20" s="327">
        <f>+SUM(D20:I20)</f>
        <v>0</v>
      </c>
      <c r="K20" s="321"/>
      <c r="L20" s="321"/>
      <c r="M20" s="313"/>
      <c r="N20" s="328"/>
      <c r="O20" s="14"/>
      <c r="P20" s="9"/>
    </row>
    <row r="21" spans="2:16" s="150" customFormat="1" ht="30" customHeight="1">
      <c r="B21" s="153"/>
      <c r="C21" s="8" t="s">
        <v>81</v>
      </c>
      <c r="D21" s="316">
        <f t="shared" ref="D21:I21" si="1">+D17+D18+D20</f>
        <v>0</v>
      </c>
      <c r="E21" s="316">
        <f t="shared" si="1"/>
        <v>0</v>
      </c>
      <c r="F21" s="316">
        <f t="shared" si="1"/>
        <v>0</v>
      </c>
      <c r="G21" s="316">
        <f t="shared" si="1"/>
        <v>0</v>
      </c>
      <c r="H21" s="316">
        <f t="shared" si="1"/>
        <v>0</v>
      </c>
      <c r="I21" s="316">
        <f t="shared" si="1"/>
        <v>0</v>
      </c>
      <c r="J21" s="316">
        <f>+SUM(D21:I21)</f>
        <v>0</v>
      </c>
      <c r="K21" s="313"/>
      <c r="L21" s="313"/>
      <c r="M21" s="316">
        <f>+M17+M18+M20</f>
        <v>0</v>
      </c>
      <c r="N21" s="317">
        <f>+N17+N18+N20</f>
        <v>0</v>
      </c>
      <c r="O21" s="236"/>
      <c r="P21" s="8"/>
    </row>
    <row r="22" spans="2:16" ht="30" customHeight="1">
      <c r="B22" s="154"/>
      <c r="C22" s="8" t="s">
        <v>85</v>
      </c>
      <c r="D22" s="322"/>
      <c r="E22" s="322"/>
      <c r="F22" s="322"/>
      <c r="G22" s="322"/>
      <c r="H22" s="322"/>
      <c r="I22" s="322"/>
      <c r="J22" s="327"/>
      <c r="K22" s="310"/>
      <c r="L22" s="310"/>
      <c r="M22" s="310"/>
      <c r="N22" s="326"/>
      <c r="O22" s="14"/>
      <c r="P22" s="9"/>
    </row>
    <row r="23" spans="2:16" ht="20.149999999999999" customHeight="1">
      <c r="B23" s="154"/>
      <c r="C23" s="24" t="s">
        <v>77</v>
      </c>
      <c r="D23" s="313"/>
      <c r="E23" s="313"/>
      <c r="F23" s="313"/>
      <c r="G23" s="313"/>
      <c r="H23" s="313"/>
      <c r="I23" s="313"/>
      <c r="J23" s="327">
        <f t="shared" ref="J23:J29" si="2">+SUM(D23:I23)</f>
        <v>0</v>
      </c>
      <c r="K23" s="321"/>
      <c r="L23" s="321"/>
      <c r="M23" s="313"/>
      <c r="N23" s="328"/>
      <c r="O23" s="14"/>
      <c r="P23" s="9"/>
    </row>
    <row r="24" spans="2:16" ht="20.149999999999999" customHeight="1">
      <c r="B24" s="154"/>
      <c r="C24" s="24" t="s">
        <v>78</v>
      </c>
      <c r="D24" s="313"/>
      <c r="E24" s="313"/>
      <c r="F24" s="313"/>
      <c r="G24" s="313"/>
      <c r="H24" s="313"/>
      <c r="I24" s="313"/>
      <c r="J24" s="327">
        <f t="shared" si="2"/>
        <v>0</v>
      </c>
      <c r="K24" s="321"/>
      <c r="L24" s="321"/>
      <c r="M24" s="313"/>
      <c r="N24" s="328"/>
      <c r="O24" s="14"/>
      <c r="P24" s="9"/>
    </row>
    <row r="25" spans="2:16" ht="20.149999999999999" customHeight="1">
      <c r="B25" s="155"/>
      <c r="C25" s="24" t="s">
        <v>79</v>
      </c>
      <c r="D25" s="313"/>
      <c r="E25" s="313"/>
      <c r="F25" s="313"/>
      <c r="G25" s="313"/>
      <c r="H25" s="313"/>
      <c r="I25" s="313"/>
      <c r="J25" s="327">
        <f t="shared" si="2"/>
        <v>0</v>
      </c>
      <c r="K25" s="321"/>
      <c r="L25" s="321"/>
      <c r="M25" s="313"/>
      <c r="N25" s="328"/>
      <c r="O25" s="14"/>
      <c r="P25" s="9"/>
    </row>
    <row r="26" spans="2:16" ht="20.149999999999999" customHeight="1">
      <c r="B26" s="153"/>
      <c r="C26" s="24" t="s">
        <v>80</v>
      </c>
      <c r="D26" s="313"/>
      <c r="E26" s="313"/>
      <c r="F26" s="313"/>
      <c r="G26" s="313"/>
      <c r="H26" s="313"/>
      <c r="I26" s="313"/>
      <c r="J26" s="327">
        <f t="shared" si="2"/>
        <v>0</v>
      </c>
      <c r="K26" s="321"/>
      <c r="L26" s="321"/>
      <c r="M26" s="313"/>
      <c r="N26" s="328"/>
      <c r="O26" s="14"/>
      <c r="P26" s="9"/>
    </row>
    <row r="27" spans="2:16" s="150" customFormat="1" ht="30" customHeight="1">
      <c r="B27" s="202"/>
      <c r="C27" s="8" t="s">
        <v>81</v>
      </c>
      <c r="D27" s="316">
        <f t="shared" ref="D27:I27" si="3">+D23+D24+D26</f>
        <v>0</v>
      </c>
      <c r="E27" s="316">
        <f t="shared" si="3"/>
        <v>0</v>
      </c>
      <c r="F27" s="316">
        <f t="shared" si="3"/>
        <v>0</v>
      </c>
      <c r="G27" s="316">
        <f t="shared" si="3"/>
        <v>0</v>
      </c>
      <c r="H27" s="316">
        <f t="shared" si="3"/>
        <v>0</v>
      </c>
      <c r="I27" s="316">
        <f t="shared" si="3"/>
        <v>0</v>
      </c>
      <c r="J27" s="316">
        <f>+SUM(D27:I27)</f>
        <v>0</v>
      </c>
      <c r="K27" s="313"/>
      <c r="L27" s="313"/>
      <c r="M27" s="316">
        <f>+M23+M24+M26</f>
        <v>0</v>
      </c>
      <c r="N27" s="317">
        <f>+N23+N24+N26</f>
        <v>0</v>
      </c>
      <c r="O27" s="236"/>
      <c r="P27" s="8"/>
    </row>
    <row r="28" spans="2:16" s="150" customFormat="1" ht="30" customHeight="1">
      <c r="B28" s="202"/>
      <c r="C28" s="8" t="s">
        <v>8</v>
      </c>
      <c r="D28" s="316">
        <f t="shared" ref="D28:I28" si="4">+SUM(D27,D21)</f>
        <v>0</v>
      </c>
      <c r="E28" s="316">
        <f t="shared" si="4"/>
        <v>0</v>
      </c>
      <c r="F28" s="316">
        <f t="shared" si="4"/>
        <v>0</v>
      </c>
      <c r="G28" s="316">
        <f t="shared" si="4"/>
        <v>0</v>
      </c>
      <c r="H28" s="316">
        <f t="shared" si="4"/>
        <v>0</v>
      </c>
      <c r="I28" s="316">
        <f t="shared" si="4"/>
        <v>0</v>
      </c>
      <c r="J28" s="316">
        <f t="shared" si="2"/>
        <v>0</v>
      </c>
      <c r="K28" s="316">
        <f>+SUM(K27,K21)</f>
        <v>0</v>
      </c>
      <c r="L28" s="316">
        <f>+SUM(L27,L21)</f>
        <v>0</v>
      </c>
      <c r="M28" s="316">
        <f>+SUM(M27,M21)</f>
        <v>0</v>
      </c>
      <c r="N28" s="317">
        <f>+SUM(N27,N21)</f>
        <v>0</v>
      </c>
      <c r="O28" s="236"/>
      <c r="P28" s="8"/>
    </row>
    <row r="29" spans="2:16" ht="30" customHeight="1">
      <c r="B29" s="154"/>
      <c r="C29" s="8" t="s">
        <v>122</v>
      </c>
      <c r="D29" s="316">
        <f>+SUM(D27,D21,D14)</f>
        <v>0</v>
      </c>
      <c r="E29" s="316">
        <f t="shared" ref="E29:K29" si="5">+SUM(E27,E21,E14)</f>
        <v>0</v>
      </c>
      <c r="F29" s="316">
        <f t="shared" si="5"/>
        <v>0</v>
      </c>
      <c r="G29" s="316">
        <f t="shared" si="5"/>
        <v>0</v>
      </c>
      <c r="H29" s="316">
        <f t="shared" si="5"/>
        <v>0</v>
      </c>
      <c r="I29" s="316">
        <f t="shared" si="5"/>
        <v>0</v>
      </c>
      <c r="J29" s="316">
        <f t="shared" si="2"/>
        <v>0</v>
      </c>
      <c r="K29" s="316">
        <f t="shared" si="5"/>
        <v>0</v>
      </c>
      <c r="L29" s="316">
        <f>+SUM(L28,L14,)</f>
        <v>0</v>
      </c>
      <c r="M29" s="316">
        <f>+SUM(M28,M14,)</f>
        <v>0</v>
      </c>
      <c r="N29" s="317">
        <f>+SUM(N28,N14,)</f>
        <v>0</v>
      </c>
      <c r="O29" s="14"/>
      <c r="P29" s="9"/>
    </row>
    <row r="30" spans="2:16" ht="30" customHeight="1">
      <c r="B30" s="158"/>
      <c r="C30" s="8" t="s">
        <v>88</v>
      </c>
      <c r="D30" s="310"/>
      <c r="E30" s="310"/>
      <c r="F30" s="310"/>
      <c r="G30" s="310"/>
      <c r="H30" s="310"/>
      <c r="I30" s="310"/>
      <c r="J30" s="329"/>
      <c r="K30" s="310"/>
      <c r="L30" s="310"/>
      <c r="M30" s="310"/>
      <c r="N30" s="326"/>
      <c r="O30" s="14"/>
      <c r="P30" s="9"/>
    </row>
    <row r="31" spans="2:16" ht="20.149999999999999" customHeight="1">
      <c r="B31" s="158"/>
      <c r="C31" s="9" t="s">
        <v>123</v>
      </c>
      <c r="D31" s="313"/>
      <c r="E31" s="313"/>
      <c r="F31" s="313"/>
      <c r="G31" s="313"/>
      <c r="H31" s="313"/>
      <c r="I31" s="313"/>
      <c r="J31" s="327">
        <f>+SUM(D31:I31)</f>
        <v>0</v>
      </c>
      <c r="K31" s="313"/>
      <c r="L31" s="313"/>
      <c r="M31" s="313"/>
      <c r="N31" s="328"/>
      <c r="O31" s="14"/>
      <c r="P31" s="156"/>
    </row>
    <row r="32" spans="2:16" ht="20.149999999999999" customHeight="1">
      <c r="B32" s="159"/>
      <c r="C32" s="51" t="s">
        <v>124</v>
      </c>
      <c r="D32" s="313"/>
      <c r="E32" s="313"/>
      <c r="F32" s="313"/>
      <c r="G32" s="313"/>
      <c r="H32" s="313"/>
      <c r="I32" s="313"/>
      <c r="J32" s="330">
        <f>+SUM(D32:I32)</f>
        <v>0</v>
      </c>
      <c r="K32" s="324"/>
      <c r="L32" s="313"/>
      <c r="M32" s="324"/>
      <c r="N32" s="331"/>
      <c r="O32" s="27"/>
      <c r="P32" s="9"/>
    </row>
    <row r="33" spans="2:16" ht="69.650000000000006" customHeight="1">
      <c r="B33" s="397" t="s">
        <v>174</v>
      </c>
      <c r="C33" s="398"/>
      <c r="D33" s="398"/>
      <c r="E33" s="398"/>
      <c r="F33" s="398"/>
      <c r="G33" s="398"/>
      <c r="H33" s="398"/>
      <c r="I33" s="398"/>
      <c r="J33" s="398"/>
      <c r="K33" s="398"/>
      <c r="L33" s="398"/>
      <c r="M33" s="398"/>
      <c r="N33" s="398"/>
      <c r="O33" s="29"/>
      <c r="P33" s="9"/>
    </row>
    <row r="34" spans="2:16" ht="14">
      <c r="B34" s="9"/>
      <c r="C34" s="9"/>
      <c r="D34" s="9"/>
      <c r="E34" s="9"/>
      <c r="F34" s="9"/>
      <c r="G34" s="9"/>
      <c r="H34" s="9"/>
      <c r="I34" s="9"/>
      <c r="J34" s="9"/>
      <c r="K34" s="9"/>
      <c r="L34" s="9"/>
      <c r="M34" s="9"/>
      <c r="N34" s="9"/>
      <c r="O34" s="9"/>
      <c r="P34" s="9"/>
    </row>
    <row r="35" spans="2:16" ht="14">
      <c r="B35" s="9"/>
      <c r="C35" s="9"/>
      <c r="D35" s="9"/>
      <c r="E35" s="9"/>
      <c r="F35" s="9"/>
      <c r="G35" s="9"/>
      <c r="H35" s="9"/>
      <c r="I35" s="9"/>
      <c r="J35" s="9"/>
      <c r="K35" s="9"/>
      <c r="L35" s="9"/>
      <c r="M35" s="9"/>
      <c r="N35" s="9"/>
      <c r="O35" s="9"/>
      <c r="P35" s="9"/>
    </row>
    <row r="36" spans="2:16" ht="14.25" customHeight="1">
      <c r="C36" s="9"/>
      <c r="E36" s="30" t="s">
        <v>33</v>
      </c>
      <c r="F36" s="31">
        <f>MAX(D42:P67)</f>
        <v>0</v>
      </c>
      <c r="G36" s="388"/>
      <c r="H36" s="389"/>
      <c r="I36" s="389"/>
      <c r="J36" s="389"/>
      <c r="K36" s="389"/>
      <c r="L36" s="161"/>
      <c r="M36" s="161"/>
      <c r="N36" s="161"/>
      <c r="O36" s="161"/>
      <c r="P36" s="161"/>
    </row>
    <row r="37" spans="2:16" ht="17.149999999999999" customHeight="1">
      <c r="B37" s="32" t="s">
        <v>31</v>
      </c>
      <c r="C37" s="33"/>
      <c r="D37" s="34"/>
      <c r="E37" s="35" t="s">
        <v>34</v>
      </c>
      <c r="F37" s="36">
        <f>MIN(D42:P67)</f>
        <v>0</v>
      </c>
      <c r="G37" s="388"/>
      <c r="H37" s="389"/>
      <c r="I37" s="389"/>
      <c r="J37" s="389"/>
      <c r="K37" s="389"/>
      <c r="L37" s="34"/>
      <c r="M37" s="34"/>
      <c r="N37" s="161"/>
      <c r="O37" s="161"/>
      <c r="P37" s="161"/>
    </row>
    <row r="38" spans="2:16" ht="14">
      <c r="C38" s="9"/>
      <c r="E38" s="161"/>
      <c r="F38" s="161"/>
      <c r="G38" s="161"/>
      <c r="H38" s="161"/>
      <c r="I38" s="161"/>
      <c r="J38" s="161"/>
      <c r="K38" s="161"/>
      <c r="L38" s="161"/>
      <c r="M38" s="161"/>
      <c r="N38" s="161"/>
      <c r="O38" s="161"/>
      <c r="P38" s="161"/>
    </row>
    <row r="39" spans="2:16" ht="14">
      <c r="C39" s="59"/>
      <c r="D39" s="162"/>
      <c r="E39" s="163"/>
      <c r="F39" s="163"/>
      <c r="G39" s="163"/>
      <c r="H39" s="163"/>
      <c r="I39" s="163"/>
      <c r="J39" s="163"/>
      <c r="K39" s="163"/>
      <c r="L39" s="163"/>
      <c r="M39" s="163"/>
      <c r="N39" s="163"/>
      <c r="O39" s="161"/>
      <c r="P39" s="163"/>
    </row>
    <row r="40" spans="2:16" ht="14">
      <c r="B40" s="205"/>
      <c r="C40" s="394" t="s">
        <v>0</v>
      </c>
      <c r="D40" s="78" t="s">
        <v>111</v>
      </c>
      <c r="E40" s="82"/>
      <c r="F40" s="81"/>
      <c r="G40" s="82"/>
      <c r="H40" s="82"/>
      <c r="I40" s="80"/>
      <c r="J40" s="80"/>
      <c r="K40" s="237" t="s">
        <v>112</v>
      </c>
      <c r="L40" s="238" t="s">
        <v>48</v>
      </c>
      <c r="M40" s="239" t="s">
        <v>113</v>
      </c>
      <c r="N40" s="238" t="s">
        <v>48</v>
      </c>
      <c r="O40" s="60"/>
      <c r="P40" s="392" t="str">
        <f>+J8</f>
        <v>Total</v>
      </c>
    </row>
    <row r="41" spans="2:16" ht="36" customHeight="1">
      <c r="B41" s="206"/>
      <c r="C41" s="395"/>
      <c r="D41" s="240" t="str">
        <f>+D8</f>
        <v>US</v>
      </c>
      <c r="E41" s="240" t="str">
        <f t="shared" ref="E41:J41" si="6">+E8</f>
        <v>Japanese</v>
      </c>
      <c r="F41" s="240" t="str">
        <f t="shared" si="6"/>
        <v>European ²</v>
      </c>
      <c r="G41" s="240" t="str">
        <f t="shared" si="6"/>
        <v>Latin American</v>
      </c>
      <c r="H41" s="240" t="str">
        <f t="shared" si="6"/>
        <v>Other Asian ³</v>
      </c>
      <c r="I41" s="240" t="str">
        <f t="shared" si="6"/>
        <v>Other 4</v>
      </c>
      <c r="J41" s="240" t="str">
        <f t="shared" si="6"/>
        <v>Total</v>
      </c>
      <c r="K41" s="241" t="s">
        <v>119</v>
      </c>
      <c r="L41" s="242" t="s">
        <v>120</v>
      </c>
      <c r="M41" s="243" t="s">
        <v>125</v>
      </c>
      <c r="N41" s="242" t="s">
        <v>175</v>
      </c>
      <c r="O41" s="60"/>
      <c r="P41" s="393"/>
    </row>
    <row r="42" spans="2:16" ht="14">
      <c r="B42" s="164"/>
      <c r="C42" s="43" t="s">
        <v>121</v>
      </c>
      <c r="D42" s="165"/>
      <c r="E42" s="165"/>
      <c r="F42" s="244"/>
      <c r="G42" s="165"/>
      <c r="H42" s="165"/>
      <c r="I42" s="165"/>
      <c r="J42" s="165"/>
      <c r="K42" s="245"/>
      <c r="L42" s="245"/>
      <c r="M42" s="246"/>
      <c r="N42" s="165"/>
      <c r="O42" s="60"/>
      <c r="P42" s="61"/>
    </row>
    <row r="43" spans="2:16" ht="14">
      <c r="B43" s="168"/>
      <c r="C43" s="39" t="s">
        <v>77</v>
      </c>
      <c r="D43" s="216"/>
      <c r="E43" s="216"/>
      <c r="F43" s="216"/>
      <c r="G43" s="216"/>
      <c r="H43" s="216"/>
      <c r="I43" s="216"/>
      <c r="J43" s="216"/>
      <c r="K43" s="247"/>
      <c r="L43" s="247"/>
      <c r="M43" s="248"/>
      <c r="N43" s="169"/>
      <c r="O43" s="130"/>
      <c r="P43" s="40">
        <f>J10-SUM(D10:I10)</f>
        <v>0</v>
      </c>
    </row>
    <row r="44" spans="2:16" ht="14">
      <c r="B44" s="173"/>
      <c r="C44" s="39" t="s">
        <v>78</v>
      </c>
      <c r="D44" s="216"/>
      <c r="E44" s="216"/>
      <c r="F44" s="216"/>
      <c r="G44" s="216"/>
      <c r="H44" s="216"/>
      <c r="I44" s="216"/>
      <c r="J44" s="216"/>
      <c r="K44" s="247"/>
      <c r="L44" s="247"/>
      <c r="M44" s="248"/>
      <c r="N44" s="169"/>
      <c r="O44" s="130"/>
      <c r="P44" s="40">
        <f>J11-SUM(D11:I11)</f>
        <v>0</v>
      </c>
    </row>
    <row r="45" spans="2:16" ht="14">
      <c r="B45" s="62" t="s">
        <v>79</v>
      </c>
      <c r="C45" s="39"/>
      <c r="D45" s="41">
        <f>+IF(OR(SUM(D12)&gt;0),IF(OR(D11=0,D11=""),111,IF((D11&lt;D12),111,0)),0)</f>
        <v>0</v>
      </c>
      <c r="E45" s="41">
        <f t="shared" ref="E45:J45" si="7">+IF(OR(SUM(E12)&gt;0),IF(OR(E11=0,E11=""),111,IF((E11&lt;E12),111,0)),0)</f>
        <v>0</v>
      </c>
      <c r="F45" s="41">
        <f t="shared" si="7"/>
        <v>0</v>
      </c>
      <c r="G45" s="41">
        <f t="shared" si="7"/>
        <v>0</v>
      </c>
      <c r="H45" s="41">
        <f t="shared" si="7"/>
        <v>0</v>
      </c>
      <c r="I45" s="41">
        <f t="shared" si="7"/>
        <v>0</v>
      </c>
      <c r="J45" s="41">
        <f t="shared" si="7"/>
        <v>0</v>
      </c>
      <c r="K45" s="247"/>
      <c r="L45" s="247"/>
      <c r="M45" s="41">
        <f>+IF(OR(SUM(M12)&gt;0),IF(OR(M11=0,M11=""),111,IF((M11&lt;M12),111,0)),0)</f>
        <v>0</v>
      </c>
      <c r="N45" s="41">
        <f>+IF(OR(SUM(N12)&gt;0),IF(OR(N11=0,N11=""),111,IF((N11&lt;N12),111,0)),0)</f>
        <v>0</v>
      </c>
      <c r="O45" s="130"/>
      <c r="P45" s="40">
        <f>J12-SUM(D12:I12)</f>
        <v>0</v>
      </c>
    </row>
    <row r="46" spans="2:16" ht="14">
      <c r="B46" s="173"/>
      <c r="C46" s="39" t="s">
        <v>80</v>
      </c>
      <c r="D46" s="216"/>
      <c r="E46" s="216"/>
      <c r="F46" s="216"/>
      <c r="G46" s="216"/>
      <c r="H46" s="216"/>
      <c r="I46" s="216"/>
      <c r="J46" s="216"/>
      <c r="K46" s="247"/>
      <c r="L46" s="247"/>
      <c r="M46" s="248"/>
      <c r="N46" s="169"/>
      <c r="O46" s="130"/>
      <c r="P46" s="40">
        <f>J13-SUM(D13:I13)</f>
        <v>0</v>
      </c>
    </row>
    <row r="47" spans="2:16" ht="14">
      <c r="B47" s="173"/>
      <c r="C47" s="34" t="s">
        <v>81</v>
      </c>
      <c r="D47" s="40">
        <f>+D14-D10-D11-D13</f>
        <v>0</v>
      </c>
      <c r="E47" s="40">
        <f t="shared" ref="E47:J47" si="8">+E14-E10-E11-E13</f>
        <v>0</v>
      </c>
      <c r="F47" s="40">
        <f t="shared" si="8"/>
        <v>0</v>
      </c>
      <c r="G47" s="40">
        <f t="shared" si="8"/>
        <v>0</v>
      </c>
      <c r="H47" s="40">
        <f t="shared" si="8"/>
        <v>0</v>
      </c>
      <c r="I47" s="40">
        <f t="shared" si="8"/>
        <v>0</v>
      </c>
      <c r="J47" s="40">
        <f t="shared" si="8"/>
        <v>0</v>
      </c>
      <c r="K47" s="249"/>
      <c r="L47" s="249"/>
      <c r="M47" s="63">
        <f>+M14-M10-M11-M13</f>
        <v>0</v>
      </c>
      <c r="N47" s="40">
        <f>+N14-N10-N11-N13</f>
        <v>0</v>
      </c>
      <c r="O47" s="130"/>
      <c r="P47" s="40">
        <f>J14-SUM(D14:I14)</f>
        <v>0</v>
      </c>
    </row>
    <row r="48" spans="2:16" ht="14">
      <c r="B48" s="177"/>
      <c r="C48" s="43" t="s">
        <v>101</v>
      </c>
      <c r="D48" s="216"/>
      <c r="E48" s="172"/>
      <c r="F48" s="172"/>
      <c r="G48" s="172"/>
      <c r="H48" s="172"/>
      <c r="I48" s="172"/>
      <c r="J48" s="172"/>
      <c r="K48" s="250"/>
      <c r="L48" s="250"/>
      <c r="M48" s="248"/>
      <c r="N48" s="169"/>
      <c r="O48" s="130"/>
      <c r="P48" s="213"/>
    </row>
    <row r="49" spans="2:16" ht="14">
      <c r="B49" s="177"/>
      <c r="C49" s="43" t="s">
        <v>84</v>
      </c>
      <c r="D49" s="172"/>
      <c r="E49" s="172"/>
      <c r="F49" s="172"/>
      <c r="G49" s="172"/>
      <c r="H49" s="172"/>
      <c r="I49" s="172"/>
      <c r="J49" s="172"/>
      <c r="K49" s="250"/>
      <c r="L49" s="250"/>
      <c r="M49" s="248"/>
      <c r="N49" s="169"/>
      <c r="O49" s="130"/>
      <c r="P49" s="213"/>
    </row>
    <row r="50" spans="2:16" ht="14">
      <c r="B50" s="177"/>
      <c r="C50" s="39" t="s">
        <v>77</v>
      </c>
      <c r="D50" s="216"/>
      <c r="E50" s="216"/>
      <c r="F50" s="216"/>
      <c r="G50" s="216"/>
      <c r="H50" s="216"/>
      <c r="I50" s="216"/>
      <c r="J50" s="216"/>
      <c r="K50" s="247"/>
      <c r="L50" s="247"/>
      <c r="M50" s="248"/>
      <c r="N50" s="169"/>
      <c r="O50" s="130"/>
      <c r="P50" s="40">
        <f>J17-SUM(D17:I17)</f>
        <v>0</v>
      </c>
    </row>
    <row r="51" spans="2:16" ht="14">
      <c r="B51" s="168"/>
      <c r="C51" s="39" t="s">
        <v>78</v>
      </c>
      <c r="D51" s="216"/>
      <c r="E51" s="216"/>
      <c r="F51" s="216"/>
      <c r="G51" s="216"/>
      <c r="H51" s="216"/>
      <c r="I51" s="216"/>
      <c r="J51" s="216"/>
      <c r="K51" s="247"/>
      <c r="L51" s="247"/>
      <c r="M51" s="248"/>
      <c r="N51" s="169"/>
      <c r="O51" s="130"/>
      <c r="P51" s="40">
        <f>J18-SUM(D18:I18)</f>
        <v>0</v>
      </c>
    </row>
    <row r="52" spans="2:16" ht="14">
      <c r="B52" s="62" t="s">
        <v>79</v>
      </c>
      <c r="C52" s="39"/>
      <c r="D52" s="41">
        <f>+IF(OR(SUM(D19)&gt;0),IF(OR(D18=0,D18=""),111,IF((D18&lt;D19),111,0)),0)</f>
        <v>0</v>
      </c>
      <c r="E52" s="41">
        <f t="shared" ref="E52:J52" si="9">+IF(OR(SUM(E19)&gt;0),IF(OR(E18=0,E18=""),111,IF((E18&lt;E19),111,0)),0)</f>
        <v>0</v>
      </c>
      <c r="F52" s="41">
        <f t="shared" si="9"/>
        <v>0</v>
      </c>
      <c r="G52" s="41">
        <f t="shared" si="9"/>
        <v>0</v>
      </c>
      <c r="H52" s="41">
        <f t="shared" si="9"/>
        <v>0</v>
      </c>
      <c r="I52" s="41">
        <f t="shared" si="9"/>
        <v>0</v>
      </c>
      <c r="J52" s="41">
        <f t="shared" si="9"/>
        <v>0</v>
      </c>
      <c r="K52" s="247"/>
      <c r="L52" s="247"/>
      <c r="M52" s="41">
        <f>+IF(OR(SUM(M19)&gt;0),IF(OR(M18=0,M18=""),111,IF((M18&lt;M19),111,0)),0)</f>
        <v>0</v>
      </c>
      <c r="N52" s="41">
        <f>+IF(OR(SUM(N19)&gt;0),IF(OR(N18=0,N18=""),111,IF((N18&lt;N19),111,0)),0)</f>
        <v>0</v>
      </c>
      <c r="O52" s="130"/>
      <c r="P52" s="40">
        <f>J19-SUM(D19:I19)</f>
        <v>0</v>
      </c>
    </row>
    <row r="53" spans="2:16" ht="14">
      <c r="B53" s="164"/>
      <c r="C53" s="39" t="s">
        <v>80</v>
      </c>
      <c r="D53" s="216"/>
      <c r="E53" s="216"/>
      <c r="F53" s="216"/>
      <c r="G53" s="216"/>
      <c r="H53" s="216"/>
      <c r="I53" s="216"/>
      <c r="J53" s="216"/>
      <c r="K53" s="247"/>
      <c r="L53" s="247"/>
      <c r="M53" s="41"/>
      <c r="N53" s="41"/>
      <c r="O53" s="130"/>
      <c r="P53" s="40">
        <f>J20-SUM(D20:I20)</f>
        <v>0</v>
      </c>
    </row>
    <row r="54" spans="2:16" ht="14">
      <c r="B54" s="177"/>
      <c r="C54" s="34" t="s">
        <v>81</v>
      </c>
      <c r="D54" s="40">
        <f>+D21-D17-D18-D20</f>
        <v>0</v>
      </c>
      <c r="E54" s="40">
        <f t="shared" ref="E54:J54" si="10">+E21-E17-E18-E20</f>
        <v>0</v>
      </c>
      <c r="F54" s="40">
        <f t="shared" si="10"/>
        <v>0</v>
      </c>
      <c r="G54" s="40">
        <f t="shared" si="10"/>
        <v>0</v>
      </c>
      <c r="H54" s="40">
        <f t="shared" si="10"/>
        <v>0</v>
      </c>
      <c r="I54" s="40">
        <f t="shared" si="10"/>
        <v>0</v>
      </c>
      <c r="J54" s="40">
        <f t="shared" si="10"/>
        <v>0</v>
      </c>
      <c r="K54" s="249"/>
      <c r="L54" s="249"/>
      <c r="M54" s="63">
        <f>+M21-M17-M18-M20</f>
        <v>0</v>
      </c>
      <c r="N54" s="40">
        <f>+N21-N17-N18-N20</f>
        <v>0</v>
      </c>
      <c r="O54" s="130"/>
      <c r="P54" s="40">
        <f>J21-SUM(D21:I21)</f>
        <v>0</v>
      </c>
    </row>
    <row r="55" spans="2:16" ht="14">
      <c r="B55" s="168"/>
      <c r="C55" s="43" t="s">
        <v>85</v>
      </c>
      <c r="D55" s="172"/>
      <c r="E55" s="172"/>
      <c r="F55" s="172"/>
      <c r="G55" s="172"/>
      <c r="H55" s="172"/>
      <c r="I55" s="172"/>
      <c r="J55" s="172"/>
      <c r="K55" s="250"/>
      <c r="L55" s="250"/>
      <c r="M55" s="248"/>
      <c r="N55" s="169"/>
      <c r="O55" s="130"/>
      <c r="P55" s="213"/>
    </row>
    <row r="56" spans="2:16" ht="14">
      <c r="B56" s="168"/>
      <c r="C56" s="39" t="s">
        <v>77</v>
      </c>
      <c r="D56" s="216"/>
      <c r="E56" s="216"/>
      <c r="F56" s="216"/>
      <c r="G56" s="216"/>
      <c r="H56" s="216"/>
      <c r="I56" s="216"/>
      <c r="J56" s="216"/>
      <c r="K56" s="247"/>
      <c r="L56" s="247"/>
      <c r="M56" s="248"/>
      <c r="N56" s="169"/>
      <c r="O56" s="130"/>
      <c r="P56" s="40">
        <f>J23-SUM(D23:I23)</f>
        <v>0</v>
      </c>
    </row>
    <row r="57" spans="2:16" ht="14">
      <c r="B57" s="168"/>
      <c r="C57" s="39" t="s">
        <v>78</v>
      </c>
      <c r="D57" s="216"/>
      <c r="E57" s="216"/>
      <c r="F57" s="216"/>
      <c r="G57" s="216"/>
      <c r="H57" s="216"/>
      <c r="I57" s="216"/>
      <c r="J57" s="216"/>
      <c r="K57" s="247"/>
      <c r="L57" s="247"/>
      <c r="M57" s="248"/>
      <c r="N57" s="169"/>
      <c r="O57" s="130"/>
      <c r="P57" s="40">
        <f>J24-SUM(D24:I24)</f>
        <v>0</v>
      </c>
    </row>
    <row r="58" spans="2:16" ht="14">
      <c r="B58" s="62" t="s">
        <v>79</v>
      </c>
      <c r="C58" s="39"/>
      <c r="D58" s="41">
        <f>+IF(OR(SUM(D25)&gt;0),IF(OR(D24=0,D24=""),111,IF((D24&lt;D25),111,0)),0)</f>
        <v>0</v>
      </c>
      <c r="E58" s="41">
        <f t="shared" ref="E58:J58" si="11">+IF(OR(SUM(E25)&gt;0),IF(OR(E24=0,E24=""),111,IF((E24&lt;E25),111,0)),0)</f>
        <v>0</v>
      </c>
      <c r="F58" s="41">
        <f t="shared" si="11"/>
        <v>0</v>
      </c>
      <c r="G58" s="41">
        <f t="shared" si="11"/>
        <v>0</v>
      </c>
      <c r="H58" s="41">
        <f t="shared" si="11"/>
        <v>0</v>
      </c>
      <c r="I58" s="41">
        <f t="shared" si="11"/>
        <v>0</v>
      </c>
      <c r="J58" s="41">
        <f t="shared" si="11"/>
        <v>0</v>
      </c>
      <c r="K58" s="247"/>
      <c r="L58" s="247"/>
      <c r="M58" s="41">
        <f>+IF(OR(SUM(M25)&gt;0),IF(OR(M24=0,M24=""),111,IF((M24&lt;M25),111,0)),0)</f>
        <v>0</v>
      </c>
      <c r="N58" s="41">
        <f>+IF(OR(SUM(N25)&gt;0),IF(OR(N24=0,N24=""),111,IF((N24&lt;N25),111,0)),0)</f>
        <v>0</v>
      </c>
      <c r="O58" s="130"/>
      <c r="P58" s="40">
        <f>J25-SUM(D25:I25)</f>
        <v>0</v>
      </c>
    </row>
    <row r="59" spans="2:16" ht="14">
      <c r="B59" s="164"/>
      <c r="C59" s="39" t="s">
        <v>80</v>
      </c>
      <c r="D59" s="216"/>
      <c r="E59" s="216"/>
      <c r="F59" s="216"/>
      <c r="G59" s="216"/>
      <c r="H59" s="216"/>
      <c r="I59" s="216"/>
      <c r="J59" s="216"/>
      <c r="K59" s="247"/>
      <c r="L59" s="247"/>
      <c r="M59" s="248"/>
      <c r="N59" s="169"/>
      <c r="O59" s="130"/>
      <c r="P59" s="40">
        <f t="shared" ref="P59:P65" si="12">J26-SUM(D26:I26)</f>
        <v>0</v>
      </c>
    </row>
    <row r="60" spans="2:16" ht="14">
      <c r="B60" s="168"/>
      <c r="C60" s="34" t="s">
        <v>81</v>
      </c>
      <c r="D60" s="40">
        <f>+D27-D23-D24-D26</f>
        <v>0</v>
      </c>
      <c r="E60" s="40">
        <f t="shared" ref="E60:J60" si="13">+E27-E23-E24-E26</f>
        <v>0</v>
      </c>
      <c r="F60" s="40">
        <f t="shared" si="13"/>
        <v>0</v>
      </c>
      <c r="G60" s="40">
        <f t="shared" si="13"/>
        <v>0</v>
      </c>
      <c r="H60" s="40">
        <f t="shared" si="13"/>
        <v>0</v>
      </c>
      <c r="I60" s="40">
        <f t="shared" si="13"/>
        <v>0</v>
      </c>
      <c r="J60" s="40">
        <f t="shared" si="13"/>
        <v>0</v>
      </c>
      <c r="K60" s="249"/>
      <c r="L60" s="249"/>
      <c r="M60" s="63">
        <f>+M27-M23-M24-M26</f>
        <v>0</v>
      </c>
      <c r="N60" s="40">
        <f>+N27-N23-N24-N26</f>
        <v>0</v>
      </c>
      <c r="O60" s="130"/>
      <c r="P60" s="40">
        <f t="shared" si="12"/>
        <v>0</v>
      </c>
    </row>
    <row r="61" spans="2:16" ht="14">
      <c r="B61" s="168"/>
      <c r="C61" s="34" t="s">
        <v>8</v>
      </c>
      <c r="D61" s="40">
        <f>D28-SUM(D27,D21)</f>
        <v>0</v>
      </c>
      <c r="E61" s="40">
        <f t="shared" ref="E61:N61" si="14">E28-SUM(E27,E21)</f>
        <v>0</v>
      </c>
      <c r="F61" s="40">
        <f t="shared" si="14"/>
        <v>0</v>
      </c>
      <c r="G61" s="40">
        <f t="shared" si="14"/>
        <v>0</v>
      </c>
      <c r="H61" s="40">
        <f t="shared" si="14"/>
        <v>0</v>
      </c>
      <c r="I61" s="40">
        <f t="shared" si="14"/>
        <v>0</v>
      </c>
      <c r="J61" s="40">
        <f t="shared" si="14"/>
        <v>0</v>
      </c>
      <c r="K61" s="40">
        <f t="shared" si="14"/>
        <v>0</v>
      </c>
      <c r="L61" s="40">
        <f t="shared" si="14"/>
        <v>0</v>
      </c>
      <c r="M61" s="63">
        <f t="shared" si="14"/>
        <v>0</v>
      </c>
      <c r="N61" s="40">
        <f t="shared" si="14"/>
        <v>0</v>
      </c>
      <c r="O61" s="130"/>
      <c r="P61" s="40">
        <f t="shared" si="12"/>
        <v>0</v>
      </c>
    </row>
    <row r="62" spans="2:16" ht="14">
      <c r="B62" s="168"/>
      <c r="C62" s="43" t="s">
        <v>122</v>
      </c>
      <c r="D62" s="40">
        <f>D29-SUM(,D14,D21,D27)</f>
        <v>0</v>
      </c>
      <c r="E62" s="40">
        <f t="shared" ref="E62:N62" si="15">E29-SUM(,E14,E21,E27)</f>
        <v>0</v>
      </c>
      <c r="F62" s="40">
        <f t="shared" si="15"/>
        <v>0</v>
      </c>
      <c r="G62" s="40">
        <f t="shared" si="15"/>
        <v>0</v>
      </c>
      <c r="H62" s="40">
        <f t="shared" si="15"/>
        <v>0</v>
      </c>
      <c r="I62" s="40">
        <f t="shared" si="15"/>
        <v>0</v>
      </c>
      <c r="J62" s="40">
        <f t="shared" si="15"/>
        <v>0</v>
      </c>
      <c r="K62" s="40">
        <f t="shared" si="15"/>
        <v>0</v>
      </c>
      <c r="L62" s="40">
        <f t="shared" si="15"/>
        <v>0</v>
      </c>
      <c r="M62" s="63">
        <f t="shared" si="15"/>
        <v>0</v>
      </c>
      <c r="N62" s="40">
        <f t="shared" si="15"/>
        <v>0</v>
      </c>
      <c r="O62" s="130"/>
      <c r="P62" s="40">
        <f t="shared" si="12"/>
        <v>0</v>
      </c>
    </row>
    <row r="63" spans="2:16" ht="14">
      <c r="B63" s="177"/>
      <c r="C63" s="43" t="s">
        <v>88</v>
      </c>
      <c r="D63" s="169"/>
      <c r="E63" s="169"/>
      <c r="F63" s="169"/>
      <c r="G63" s="169"/>
      <c r="H63" s="169"/>
      <c r="I63" s="169"/>
      <c r="J63" s="169"/>
      <c r="K63" s="250"/>
      <c r="L63" s="169"/>
      <c r="M63" s="248"/>
      <c r="N63" s="169"/>
      <c r="O63" s="130"/>
      <c r="P63" s="213"/>
    </row>
    <row r="64" spans="2:16" ht="18">
      <c r="B64" s="177"/>
      <c r="C64" s="34" t="s">
        <v>123</v>
      </c>
      <c r="D64" s="216"/>
      <c r="E64" s="216"/>
      <c r="F64" s="216"/>
      <c r="G64" s="216"/>
      <c r="H64" s="216"/>
      <c r="I64" s="216"/>
      <c r="J64" s="216"/>
      <c r="K64" s="251"/>
      <c r="L64" s="216"/>
      <c r="M64" s="219"/>
      <c r="N64" s="169"/>
      <c r="O64" s="130"/>
      <c r="P64" s="40">
        <f t="shared" si="12"/>
        <v>0</v>
      </c>
    </row>
    <row r="65" spans="2:16" ht="18">
      <c r="B65" s="180"/>
      <c r="C65" s="57" t="s">
        <v>124</v>
      </c>
      <c r="D65" s="252"/>
      <c r="E65" s="252"/>
      <c r="F65" s="252"/>
      <c r="G65" s="252"/>
      <c r="H65" s="252"/>
      <c r="I65" s="252"/>
      <c r="J65" s="252"/>
      <c r="K65" s="253"/>
      <c r="L65" s="252"/>
      <c r="M65" s="254"/>
      <c r="N65" s="255"/>
      <c r="O65" s="130"/>
      <c r="P65" s="45">
        <f t="shared" si="12"/>
        <v>0</v>
      </c>
    </row>
    <row r="66" spans="2:16" ht="14">
      <c r="C66" s="9"/>
      <c r="D66" s="162"/>
      <c r="E66" s="162"/>
      <c r="F66" s="162"/>
      <c r="G66" s="162"/>
      <c r="H66" s="162"/>
      <c r="I66" s="162"/>
      <c r="J66" s="162"/>
      <c r="K66" s="162"/>
      <c r="L66" s="162"/>
      <c r="M66" s="162"/>
      <c r="N66" s="162"/>
      <c r="O66" s="130"/>
      <c r="P66" s="162"/>
    </row>
    <row r="67" spans="2:16" ht="14">
      <c r="B67" s="184"/>
      <c r="C67" s="46" t="s">
        <v>97</v>
      </c>
      <c r="D67" s="47">
        <f>IF(SUM(D31:D32)&lt;SUM(D29),0,SUM(D29)-SUM(D31:D32))</f>
        <v>0</v>
      </c>
      <c r="E67" s="47">
        <f t="shared" ref="E67:N67" si="16">IF(SUM(E31:E32)&lt;SUM(E29),0,SUM(E29)-SUM(E31:E32))</f>
        <v>0</v>
      </c>
      <c r="F67" s="47">
        <f t="shared" si="16"/>
        <v>0</v>
      </c>
      <c r="G67" s="47">
        <f t="shared" si="16"/>
        <v>0</v>
      </c>
      <c r="H67" s="47">
        <f t="shared" si="16"/>
        <v>0</v>
      </c>
      <c r="I67" s="47">
        <f t="shared" si="16"/>
        <v>0</v>
      </c>
      <c r="J67" s="47">
        <f t="shared" si="16"/>
        <v>0</v>
      </c>
      <c r="K67" s="47">
        <f t="shared" si="16"/>
        <v>0</v>
      </c>
      <c r="L67" s="47">
        <f t="shared" si="16"/>
        <v>0</v>
      </c>
      <c r="M67" s="47">
        <f t="shared" si="16"/>
        <v>0</v>
      </c>
      <c r="N67" s="64">
        <f t="shared" si="16"/>
        <v>0</v>
      </c>
      <c r="O67" s="130"/>
      <c r="P67" s="162"/>
    </row>
    <row r="68" spans="2:16" ht="14">
      <c r="C68" s="9"/>
      <c r="D68" s="162"/>
      <c r="E68" s="162"/>
      <c r="F68" s="162"/>
      <c r="G68" s="162"/>
      <c r="H68" s="162"/>
      <c r="I68" s="162"/>
      <c r="J68" s="162"/>
      <c r="K68" s="162"/>
      <c r="L68" s="162"/>
      <c r="M68" s="162"/>
      <c r="N68" s="162"/>
      <c r="O68" s="130"/>
      <c r="P68" s="162"/>
    </row>
    <row r="69" spans="2:16" ht="14">
      <c r="C69" s="59"/>
      <c r="D69" s="162"/>
      <c r="E69" s="162"/>
      <c r="F69" s="162"/>
      <c r="G69" s="162"/>
      <c r="H69" s="162"/>
      <c r="I69" s="162"/>
      <c r="J69" s="162"/>
      <c r="K69" s="162"/>
      <c r="L69" s="162"/>
      <c r="M69" s="162"/>
      <c r="N69" s="162"/>
      <c r="O69" s="130"/>
      <c r="P69" s="162"/>
    </row>
  </sheetData>
  <sheetProtection algorithmName="SHA-512" hashValue="fYvRxQgPdLtqes8qA03O4pABm7ARWhnNt4ypD5DLq8KZX9nlqVHKfRLgdwmK7gUmJTrl8UcYCa3rWl3qRUpLAA==" saltValue="nmZ4RUMTu0Maod6f2bCwAQ==" spinCount="100000" sheet="1" objects="1" scenarios="1"/>
  <mergeCells count="8">
    <mergeCell ref="P40:P41"/>
    <mergeCell ref="C40:C41"/>
    <mergeCell ref="C2:N2"/>
    <mergeCell ref="C3:N3"/>
    <mergeCell ref="C4:N4"/>
    <mergeCell ref="C5:N5"/>
    <mergeCell ref="B33:N33"/>
    <mergeCell ref="G36:K37"/>
  </mergeCells>
  <conditionalFormatting sqref="D10:J14">
    <cfRule type="expression" dxfId="41" priority="22" stopIfTrue="1">
      <formula>AND(D10&lt;&gt;"",OR(D10&lt;0,NOT(ISNUMBER(D10))))</formula>
    </cfRule>
  </conditionalFormatting>
  <conditionalFormatting sqref="D17:J21">
    <cfRule type="expression" dxfId="40" priority="21" stopIfTrue="1">
      <formula>AND(D17&lt;&gt;"",OR(D17&lt;0,NOT(ISNUMBER(D17))))</formula>
    </cfRule>
  </conditionalFormatting>
  <conditionalFormatting sqref="D45:J45">
    <cfRule type="cellIs" dxfId="39" priority="19" stopIfTrue="1" operator="notEqual">
      <formula>0</formula>
    </cfRule>
  </conditionalFormatting>
  <conditionalFormatting sqref="D47:J47">
    <cfRule type="cellIs" dxfId="38" priority="14" stopIfTrue="1" operator="notEqual">
      <formula>0</formula>
    </cfRule>
  </conditionalFormatting>
  <conditionalFormatting sqref="D52:J52">
    <cfRule type="cellIs" dxfId="37" priority="17" stopIfTrue="1" operator="notEqual">
      <formula>0</formula>
    </cfRule>
  </conditionalFormatting>
  <conditionalFormatting sqref="D54:J54">
    <cfRule type="cellIs" dxfId="36" priority="12" stopIfTrue="1" operator="notEqual">
      <formula>0</formula>
    </cfRule>
  </conditionalFormatting>
  <conditionalFormatting sqref="D58:J58">
    <cfRule type="cellIs" dxfId="35" priority="16" stopIfTrue="1" operator="notEqual">
      <formula>0</formula>
    </cfRule>
  </conditionalFormatting>
  <conditionalFormatting sqref="D60:J60">
    <cfRule type="cellIs" dxfId="34" priority="9" stopIfTrue="1" operator="notEqual">
      <formula>0</formula>
    </cfRule>
  </conditionalFormatting>
  <conditionalFormatting sqref="D27:N29">
    <cfRule type="expression" dxfId="33" priority="20" stopIfTrue="1">
      <formula>AND(D27&lt;&gt;"",OR(D27&lt;0,NOT(ISNUMBER(D27))))</formula>
    </cfRule>
  </conditionalFormatting>
  <conditionalFormatting sqref="F36">
    <cfRule type="expression" dxfId="32" priority="3">
      <formula>MAX(D42:P67) &gt;5</formula>
    </cfRule>
  </conditionalFormatting>
  <conditionalFormatting sqref="F37">
    <cfRule type="expression" dxfId="31" priority="2">
      <formula>MIN(D42:P67) &lt;-5</formula>
    </cfRule>
  </conditionalFormatting>
  <conditionalFormatting sqref="K64:K65">
    <cfRule type="expression" dxfId="30" priority="23" stopIfTrue="1">
      <formula>K64=1</formula>
    </cfRule>
  </conditionalFormatting>
  <conditionalFormatting sqref="K14:L14">
    <cfRule type="expression" dxfId="29" priority="4" stopIfTrue="1">
      <formula>AND(K14&lt;&gt;"",OR(K14&lt;0,NOT(ISNUMBER(K14))))</formula>
    </cfRule>
  </conditionalFormatting>
  <conditionalFormatting sqref="K21:L21">
    <cfRule type="expression" dxfId="28" priority="6" stopIfTrue="1">
      <formula>AND(K21&lt;&gt;"",OR(K21&lt;0,NOT(ISNUMBER(K21))))</formula>
    </cfRule>
  </conditionalFormatting>
  <conditionalFormatting sqref="K54:L54">
    <cfRule type="expression" dxfId="27" priority="13" stopIfTrue="1">
      <formula>AND(K54&lt;&gt;"",OR(K54&lt;0,NOT(ISNUMBER(K54))))</formula>
    </cfRule>
  </conditionalFormatting>
  <conditionalFormatting sqref="K60:L60">
    <cfRule type="expression" dxfId="26" priority="10" stopIfTrue="1">
      <formula>AND(K60&lt;&gt;"",OR(K60&lt;0,NOT(ISNUMBER(K60))))</formula>
    </cfRule>
  </conditionalFormatting>
  <conditionalFormatting sqref="M10:N14 M17:N21 D23:J26 M23:N26 D31:N32 K47:L47">
    <cfRule type="expression" dxfId="25" priority="24" stopIfTrue="1">
      <formula>AND(D10&lt;&gt;"",OR(D10&lt;0,NOT(ISNUMBER(D10))))</formula>
    </cfRule>
  </conditionalFormatting>
  <conditionalFormatting sqref="M45:N45">
    <cfRule type="cellIs" dxfId="24" priority="18" stopIfTrue="1" operator="notEqual">
      <formula>0</formula>
    </cfRule>
  </conditionalFormatting>
  <conditionalFormatting sqref="M52:N54">
    <cfRule type="cellIs" dxfId="23" priority="8" stopIfTrue="1" operator="notEqual">
      <formula>0</formula>
    </cfRule>
  </conditionalFormatting>
  <conditionalFormatting sqref="M58:N58">
    <cfRule type="cellIs" dxfId="22" priority="15" stopIfTrue="1" operator="notEqual">
      <formula>0</formula>
    </cfRule>
  </conditionalFormatting>
  <conditionalFormatting sqref="M60:N60">
    <cfRule type="cellIs" dxfId="21" priority="11" stopIfTrue="1" operator="notEqual">
      <formula>0</formula>
    </cfRule>
  </conditionalFormatting>
  <conditionalFormatting sqref="P42:P47 M47:N47 P50:P54 P56:P62 D61:N62 P64:P65 D67:N67">
    <cfRule type="cellIs" dxfId="20" priority="25" stopIfTrue="1" operator="notEqual">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C98CF-5562-47C7-9C0A-BA27E9529D35}">
  <dimension ref="B1:T54"/>
  <sheetViews>
    <sheetView zoomScale="80" zoomScaleNormal="80" workbookViewId="0">
      <pane xSplit="4" ySplit="8" topLeftCell="E27" activePane="bottomRight" state="frozen"/>
      <selection activeCell="C15" sqref="C15"/>
      <selection pane="topRight" activeCell="C15" sqref="C15"/>
      <selection pane="bottomLeft" activeCell="C15" sqref="C15"/>
      <selection pane="bottomRight" activeCell="R24" sqref="R24"/>
    </sheetView>
  </sheetViews>
  <sheetFormatPr defaultColWidth="8.8984375" defaultRowHeight="11.5"/>
  <cols>
    <col min="1" max="1" width="2.3984375" style="146" customWidth="1"/>
    <col min="2" max="2" width="4" style="146" customWidth="1"/>
    <col min="3" max="3" width="44.69921875" style="146" customWidth="1"/>
    <col min="4" max="15" width="20.69921875" style="146" customWidth="1"/>
    <col min="16" max="16" width="2.19921875" style="146" customWidth="1"/>
    <col min="17" max="20" width="20.69921875" style="146" customWidth="1"/>
    <col min="21" max="16384" width="8.8984375" style="146"/>
  </cols>
  <sheetData>
    <row r="1" spans="2:20" ht="20">
      <c r="B1" s="12" t="s">
        <v>126</v>
      </c>
      <c r="C1" s="20"/>
      <c r="D1" s="147"/>
      <c r="E1" s="147"/>
      <c r="F1" s="147"/>
      <c r="G1" s="147"/>
      <c r="H1" s="147"/>
      <c r="I1" s="147"/>
      <c r="J1" s="147"/>
      <c r="K1" s="148"/>
      <c r="L1" s="148"/>
      <c r="M1" s="148"/>
      <c r="N1" s="148"/>
      <c r="O1" s="11"/>
      <c r="P1" s="148"/>
      <c r="Q1" s="148"/>
      <c r="R1" s="148"/>
      <c r="S1" s="148"/>
      <c r="T1" s="148"/>
    </row>
    <row r="2" spans="2:20" ht="18">
      <c r="B2" s="21"/>
      <c r="C2" s="390" t="s">
        <v>32</v>
      </c>
      <c r="D2" s="390"/>
      <c r="E2" s="390"/>
      <c r="F2" s="390"/>
      <c r="G2" s="390"/>
      <c r="H2" s="390"/>
      <c r="I2" s="390"/>
      <c r="J2" s="390"/>
      <c r="K2" s="390"/>
      <c r="L2" s="390"/>
      <c r="M2" s="390"/>
      <c r="N2" s="390"/>
      <c r="O2" s="390"/>
      <c r="P2" s="21"/>
      <c r="Q2" s="21"/>
      <c r="R2" s="21"/>
      <c r="S2" s="21"/>
      <c r="T2" s="21"/>
    </row>
    <row r="3" spans="2:20" ht="18">
      <c r="B3" s="21"/>
      <c r="C3" s="390" t="s">
        <v>127</v>
      </c>
      <c r="D3" s="390"/>
      <c r="E3" s="390"/>
      <c r="F3" s="390"/>
      <c r="G3" s="390"/>
      <c r="H3" s="390"/>
      <c r="I3" s="390"/>
      <c r="J3" s="390"/>
      <c r="K3" s="390"/>
      <c r="L3" s="390"/>
      <c r="M3" s="390"/>
      <c r="N3" s="390"/>
      <c r="O3" s="390"/>
      <c r="P3" s="21"/>
      <c r="Q3" s="21"/>
      <c r="R3" s="21"/>
      <c r="S3" s="21"/>
      <c r="T3" s="21"/>
    </row>
    <row r="4" spans="2:20" ht="18">
      <c r="B4" s="21"/>
      <c r="C4" s="390" t="s">
        <v>168</v>
      </c>
      <c r="D4" s="390"/>
      <c r="E4" s="390"/>
      <c r="F4" s="390"/>
      <c r="G4" s="390"/>
      <c r="H4" s="390"/>
      <c r="I4" s="390"/>
      <c r="J4" s="390"/>
      <c r="K4" s="390"/>
      <c r="L4" s="390"/>
      <c r="M4" s="390"/>
      <c r="N4" s="390"/>
      <c r="O4" s="390"/>
      <c r="P4" s="21"/>
      <c r="Q4" s="21"/>
      <c r="R4" s="21"/>
      <c r="S4" s="21"/>
      <c r="T4" s="21"/>
    </row>
    <row r="5" spans="2:20" ht="18">
      <c r="B5" s="21"/>
      <c r="C5" s="390" t="s">
        <v>53</v>
      </c>
      <c r="D5" s="390"/>
      <c r="E5" s="390"/>
      <c r="F5" s="390"/>
      <c r="G5" s="390"/>
      <c r="H5" s="390"/>
      <c r="I5" s="390"/>
      <c r="J5" s="390"/>
      <c r="K5" s="390"/>
      <c r="L5" s="390"/>
      <c r="M5" s="390"/>
      <c r="N5" s="390"/>
      <c r="O5" s="390"/>
      <c r="P5" s="21"/>
      <c r="Q5" s="21"/>
      <c r="R5" s="21"/>
      <c r="S5" s="21"/>
      <c r="T5" s="21"/>
    </row>
    <row r="6" spans="2:20" ht="14">
      <c r="B6" s="138"/>
      <c r="C6" s="22"/>
      <c r="D6" s="148"/>
      <c r="E6" s="148"/>
      <c r="F6" s="148"/>
      <c r="G6" s="148"/>
      <c r="H6" s="148"/>
      <c r="I6" s="149"/>
      <c r="J6" s="149"/>
      <c r="K6" s="148"/>
      <c r="L6" s="148"/>
      <c r="M6" s="148"/>
      <c r="N6" s="148"/>
      <c r="O6" s="148"/>
      <c r="P6" s="148"/>
      <c r="Q6" s="148"/>
      <c r="R6" s="148"/>
      <c r="S6" s="148"/>
      <c r="T6" s="148"/>
    </row>
    <row r="7" spans="2:20" ht="20.149999999999999" customHeight="1">
      <c r="B7" s="200"/>
      <c r="C7" s="65"/>
      <c r="D7" s="66" t="s">
        <v>128</v>
      </c>
      <c r="E7" s="67"/>
      <c r="F7" s="68"/>
      <c r="G7" s="69" t="s">
        <v>129</v>
      </c>
      <c r="H7" s="67"/>
      <c r="I7" s="70"/>
      <c r="J7" s="66" t="s">
        <v>130</v>
      </c>
      <c r="K7" s="67"/>
      <c r="L7" s="68"/>
      <c r="M7" s="69" t="s">
        <v>118</v>
      </c>
      <c r="N7" s="71"/>
      <c r="O7" s="67"/>
      <c r="P7" s="72"/>
      <c r="Q7" s="9"/>
      <c r="R7" s="9"/>
      <c r="S7" s="9"/>
      <c r="T7" s="9"/>
    </row>
    <row r="8" spans="2:20" ht="28">
      <c r="B8" s="201"/>
      <c r="C8" s="143" t="s">
        <v>131</v>
      </c>
      <c r="D8" s="73" t="s">
        <v>132</v>
      </c>
      <c r="E8" s="73" t="s">
        <v>133</v>
      </c>
      <c r="F8" s="73" t="s">
        <v>134</v>
      </c>
      <c r="G8" s="74" t="s">
        <v>132</v>
      </c>
      <c r="H8" s="73" t="s">
        <v>133</v>
      </c>
      <c r="I8" s="75" t="s">
        <v>134</v>
      </c>
      <c r="J8" s="73" t="s">
        <v>132</v>
      </c>
      <c r="K8" s="73" t="s">
        <v>133</v>
      </c>
      <c r="L8" s="73" t="s">
        <v>134</v>
      </c>
      <c r="M8" s="74" t="s">
        <v>132</v>
      </c>
      <c r="N8" s="73" t="s">
        <v>133</v>
      </c>
      <c r="O8" s="75" t="s">
        <v>134</v>
      </c>
      <c r="P8" s="74"/>
      <c r="Q8" s="9"/>
      <c r="R8" s="9"/>
      <c r="S8" s="9"/>
      <c r="T8" s="9"/>
    </row>
    <row r="9" spans="2:20" s="150" customFormat="1" ht="30" customHeight="1">
      <c r="B9" s="202"/>
      <c r="C9" s="48" t="s">
        <v>135</v>
      </c>
      <c r="D9" s="318"/>
      <c r="E9" s="318"/>
      <c r="F9" s="318"/>
      <c r="G9" s="332"/>
      <c r="H9" s="318"/>
      <c r="I9" s="333"/>
      <c r="J9" s="318"/>
      <c r="K9" s="318"/>
      <c r="L9" s="318"/>
      <c r="M9" s="334"/>
      <c r="N9" s="313"/>
      <c r="O9" s="328"/>
      <c r="P9" s="139"/>
      <c r="Q9" s="8"/>
      <c r="R9" s="8"/>
      <c r="S9" s="8"/>
      <c r="T9" s="8"/>
    </row>
    <row r="10" spans="2:20" s="150" customFormat="1" ht="30" customHeight="1">
      <c r="B10" s="203"/>
      <c r="C10" s="50" t="s">
        <v>136</v>
      </c>
      <c r="D10" s="335"/>
      <c r="E10" s="336"/>
      <c r="F10" s="337"/>
      <c r="G10" s="338"/>
      <c r="H10" s="336"/>
      <c r="I10" s="339"/>
      <c r="J10" s="335"/>
      <c r="K10" s="336"/>
      <c r="L10" s="337"/>
      <c r="M10" s="338"/>
      <c r="N10" s="336"/>
      <c r="O10" s="339"/>
      <c r="P10" s="139"/>
      <c r="Q10" s="8"/>
      <c r="R10" s="8"/>
      <c r="S10" s="8"/>
      <c r="T10" s="8"/>
    </row>
    <row r="11" spans="2:20" ht="20.149999999999999" customHeight="1">
      <c r="B11" s="158"/>
      <c r="C11" s="24" t="s">
        <v>77</v>
      </c>
      <c r="D11" s="340"/>
      <c r="E11" s="313"/>
      <c r="F11" s="341"/>
      <c r="G11" s="334"/>
      <c r="H11" s="313"/>
      <c r="I11" s="328"/>
      <c r="J11" s="340"/>
      <c r="K11" s="313"/>
      <c r="L11" s="341"/>
      <c r="M11" s="342">
        <f t="shared" ref="M11:O15" si="0">+SUM(D11,G11,J11)</f>
        <v>0</v>
      </c>
      <c r="N11" s="327">
        <f t="shared" si="0"/>
        <v>0</v>
      </c>
      <c r="O11" s="315">
        <f t="shared" si="0"/>
        <v>0</v>
      </c>
      <c r="P11" s="92"/>
      <c r="Q11" s="9"/>
      <c r="R11" s="9"/>
      <c r="S11" s="9"/>
      <c r="T11" s="9"/>
    </row>
    <row r="12" spans="2:20" ht="20.149999999999999" customHeight="1">
      <c r="B12" s="154"/>
      <c r="C12" s="24" t="s">
        <v>78</v>
      </c>
      <c r="D12" s="340"/>
      <c r="E12" s="313"/>
      <c r="F12" s="341"/>
      <c r="G12" s="334"/>
      <c r="H12" s="313"/>
      <c r="I12" s="328"/>
      <c r="J12" s="340"/>
      <c r="K12" s="313"/>
      <c r="L12" s="341"/>
      <c r="M12" s="342">
        <f t="shared" si="0"/>
        <v>0</v>
      </c>
      <c r="N12" s="327">
        <f t="shared" si="0"/>
        <v>0</v>
      </c>
      <c r="O12" s="315">
        <f t="shared" si="0"/>
        <v>0</v>
      </c>
      <c r="P12" s="92"/>
      <c r="Q12" s="9"/>
      <c r="R12" s="9"/>
      <c r="S12" s="9"/>
      <c r="T12" s="9"/>
    </row>
    <row r="13" spans="2:20" ht="20.149999999999999" customHeight="1">
      <c r="B13" s="155"/>
      <c r="C13" s="24" t="s">
        <v>79</v>
      </c>
      <c r="D13" s="340"/>
      <c r="E13" s="313"/>
      <c r="F13" s="341"/>
      <c r="G13" s="334"/>
      <c r="H13" s="313"/>
      <c r="I13" s="328"/>
      <c r="J13" s="340"/>
      <c r="K13" s="313"/>
      <c r="L13" s="341"/>
      <c r="M13" s="342">
        <f t="shared" si="0"/>
        <v>0</v>
      </c>
      <c r="N13" s="327">
        <f t="shared" si="0"/>
        <v>0</v>
      </c>
      <c r="O13" s="315">
        <f t="shared" si="0"/>
        <v>0</v>
      </c>
      <c r="P13" s="92"/>
      <c r="Q13" s="9"/>
      <c r="R13" s="9"/>
      <c r="S13" s="9"/>
      <c r="T13" s="9"/>
    </row>
    <row r="14" spans="2:20" ht="20.149999999999999" customHeight="1">
      <c r="B14" s="153"/>
      <c r="C14" s="24" t="s">
        <v>80</v>
      </c>
      <c r="D14" s="340"/>
      <c r="E14" s="313"/>
      <c r="F14" s="341"/>
      <c r="G14" s="334"/>
      <c r="H14" s="313"/>
      <c r="I14" s="328"/>
      <c r="J14" s="340"/>
      <c r="K14" s="313"/>
      <c r="L14" s="341"/>
      <c r="M14" s="342">
        <f t="shared" si="0"/>
        <v>0</v>
      </c>
      <c r="N14" s="327">
        <f t="shared" si="0"/>
        <v>0</v>
      </c>
      <c r="O14" s="315">
        <f t="shared" si="0"/>
        <v>0</v>
      </c>
      <c r="P14" s="92"/>
      <c r="Q14" s="9"/>
      <c r="R14" s="9"/>
      <c r="S14" s="9"/>
      <c r="T14" s="9"/>
    </row>
    <row r="15" spans="2:20" s="150" customFormat="1" ht="30" customHeight="1">
      <c r="B15" s="153"/>
      <c r="C15" s="8" t="s">
        <v>81</v>
      </c>
      <c r="D15" s="316">
        <f t="shared" ref="D15:L15" si="1">+D11+D12+D14</f>
        <v>0</v>
      </c>
      <c r="E15" s="316">
        <f t="shared" si="1"/>
        <v>0</v>
      </c>
      <c r="F15" s="343">
        <f t="shared" si="1"/>
        <v>0</v>
      </c>
      <c r="G15" s="344">
        <f t="shared" si="1"/>
        <v>0</v>
      </c>
      <c r="H15" s="316">
        <f t="shared" si="1"/>
        <v>0</v>
      </c>
      <c r="I15" s="317">
        <f t="shared" si="1"/>
        <v>0</v>
      </c>
      <c r="J15" s="345">
        <f t="shared" si="1"/>
        <v>0</v>
      </c>
      <c r="K15" s="316">
        <f t="shared" si="1"/>
        <v>0</v>
      </c>
      <c r="L15" s="343">
        <f t="shared" si="1"/>
        <v>0</v>
      </c>
      <c r="M15" s="344">
        <f t="shared" si="0"/>
        <v>0</v>
      </c>
      <c r="N15" s="316">
        <f t="shared" si="0"/>
        <v>0</v>
      </c>
      <c r="O15" s="317">
        <f t="shared" si="0"/>
        <v>0</v>
      </c>
      <c r="P15" s="140"/>
      <c r="Q15" s="8"/>
      <c r="R15" s="8"/>
      <c r="S15" s="8"/>
      <c r="T15" s="8"/>
    </row>
    <row r="16" spans="2:20" s="150" customFormat="1" ht="30" customHeight="1">
      <c r="B16" s="202"/>
      <c r="C16" s="50" t="s">
        <v>137</v>
      </c>
      <c r="D16" s="335"/>
      <c r="E16" s="336"/>
      <c r="F16" s="337"/>
      <c r="G16" s="338"/>
      <c r="H16" s="336"/>
      <c r="I16" s="339"/>
      <c r="J16" s="335"/>
      <c r="K16" s="336"/>
      <c r="L16" s="337"/>
      <c r="M16" s="344"/>
      <c r="N16" s="316"/>
      <c r="O16" s="317"/>
      <c r="P16" s="140"/>
      <c r="Q16" s="8"/>
      <c r="R16" s="8"/>
      <c r="S16" s="8"/>
      <c r="T16" s="8"/>
    </row>
    <row r="17" spans="2:20" ht="20.149999999999999" customHeight="1">
      <c r="B17" s="153"/>
      <c r="C17" s="24" t="s">
        <v>77</v>
      </c>
      <c r="D17" s="340"/>
      <c r="E17" s="313"/>
      <c r="F17" s="341"/>
      <c r="G17" s="334"/>
      <c r="H17" s="313"/>
      <c r="I17" s="328"/>
      <c r="J17" s="340"/>
      <c r="K17" s="313"/>
      <c r="L17" s="341"/>
      <c r="M17" s="342">
        <f t="shared" ref="M17:O21" si="2">+SUM(D17,G17,J17)</f>
        <v>0</v>
      </c>
      <c r="N17" s="327">
        <f t="shared" si="2"/>
        <v>0</v>
      </c>
      <c r="O17" s="315">
        <f t="shared" si="2"/>
        <v>0</v>
      </c>
      <c r="P17" s="92"/>
      <c r="Q17" s="9"/>
      <c r="R17" s="9"/>
      <c r="S17" s="9"/>
      <c r="T17" s="9"/>
    </row>
    <row r="18" spans="2:20" ht="20.149999999999999" customHeight="1">
      <c r="B18" s="154"/>
      <c r="C18" s="24" t="s">
        <v>78</v>
      </c>
      <c r="D18" s="340"/>
      <c r="E18" s="313"/>
      <c r="F18" s="341"/>
      <c r="G18" s="334"/>
      <c r="H18" s="313"/>
      <c r="I18" s="328"/>
      <c r="J18" s="340"/>
      <c r="K18" s="313"/>
      <c r="L18" s="341"/>
      <c r="M18" s="342">
        <f t="shared" si="2"/>
        <v>0</v>
      </c>
      <c r="N18" s="327">
        <f t="shared" si="2"/>
        <v>0</v>
      </c>
      <c r="O18" s="315">
        <f t="shared" si="2"/>
        <v>0</v>
      </c>
      <c r="P18" s="92"/>
      <c r="Q18" s="9"/>
      <c r="R18" s="9"/>
      <c r="S18" s="9"/>
      <c r="T18" s="9"/>
    </row>
    <row r="19" spans="2:20" ht="20.149999999999999" customHeight="1">
      <c r="B19" s="155"/>
      <c r="C19" s="24" t="s">
        <v>79</v>
      </c>
      <c r="D19" s="340"/>
      <c r="E19" s="313"/>
      <c r="F19" s="341"/>
      <c r="G19" s="328"/>
      <c r="H19" s="328"/>
      <c r="I19" s="328"/>
      <c r="J19" s="328"/>
      <c r="K19" s="328"/>
      <c r="L19" s="341"/>
      <c r="M19" s="342">
        <f t="shared" si="2"/>
        <v>0</v>
      </c>
      <c r="N19" s="327">
        <f t="shared" si="2"/>
        <v>0</v>
      </c>
      <c r="O19" s="315">
        <f t="shared" si="2"/>
        <v>0</v>
      </c>
      <c r="P19" s="92"/>
      <c r="Q19" s="9"/>
      <c r="R19" s="9"/>
      <c r="S19" s="9"/>
      <c r="T19" s="9"/>
    </row>
    <row r="20" spans="2:20" ht="20.149999999999999" customHeight="1">
      <c r="B20" s="154"/>
      <c r="C20" s="24" t="s">
        <v>80</v>
      </c>
      <c r="D20" s="340"/>
      <c r="E20" s="313"/>
      <c r="F20" s="341"/>
      <c r="G20" s="334"/>
      <c r="H20" s="313"/>
      <c r="I20" s="328"/>
      <c r="J20" s="340"/>
      <c r="K20" s="313"/>
      <c r="L20" s="341"/>
      <c r="M20" s="342">
        <f t="shared" si="2"/>
        <v>0</v>
      </c>
      <c r="N20" s="327">
        <f t="shared" si="2"/>
        <v>0</v>
      </c>
      <c r="O20" s="315">
        <f t="shared" si="2"/>
        <v>0</v>
      </c>
      <c r="P20" s="92"/>
      <c r="Q20" s="9"/>
      <c r="R20" s="9"/>
      <c r="S20" s="9"/>
      <c r="T20" s="9"/>
    </row>
    <row r="21" spans="2:20" s="150" customFormat="1" ht="30" customHeight="1">
      <c r="B21" s="202"/>
      <c r="C21" s="8" t="s">
        <v>81</v>
      </c>
      <c r="D21" s="316">
        <f t="shared" ref="D21:L21" si="3">+D17+D18+D20</f>
        <v>0</v>
      </c>
      <c r="E21" s="316">
        <f t="shared" si="3"/>
        <v>0</v>
      </c>
      <c r="F21" s="343">
        <f t="shared" si="3"/>
        <v>0</v>
      </c>
      <c r="G21" s="344">
        <f t="shared" si="3"/>
        <v>0</v>
      </c>
      <c r="H21" s="316">
        <f t="shared" si="3"/>
        <v>0</v>
      </c>
      <c r="I21" s="317">
        <f t="shared" si="3"/>
        <v>0</v>
      </c>
      <c r="J21" s="345">
        <f t="shared" si="3"/>
        <v>0</v>
      </c>
      <c r="K21" s="316">
        <f t="shared" si="3"/>
        <v>0</v>
      </c>
      <c r="L21" s="343">
        <f t="shared" si="3"/>
        <v>0</v>
      </c>
      <c r="M21" s="344">
        <f t="shared" si="2"/>
        <v>0</v>
      </c>
      <c r="N21" s="316">
        <f t="shared" si="2"/>
        <v>0</v>
      </c>
      <c r="O21" s="317">
        <f t="shared" si="2"/>
        <v>0</v>
      </c>
      <c r="P21" s="140"/>
      <c r="Q21" s="8"/>
      <c r="R21" s="8"/>
      <c r="S21" s="8"/>
      <c r="T21" s="309"/>
    </row>
    <row r="22" spans="2:20" s="150" customFormat="1" ht="30" customHeight="1">
      <c r="B22" s="202"/>
      <c r="C22" s="50" t="s">
        <v>138</v>
      </c>
      <c r="D22" s="335"/>
      <c r="E22" s="336"/>
      <c r="F22" s="337"/>
      <c r="G22" s="338"/>
      <c r="H22" s="336"/>
      <c r="I22" s="339"/>
      <c r="J22" s="335"/>
      <c r="K22" s="336"/>
      <c r="L22" s="337"/>
      <c r="M22" s="344"/>
      <c r="N22" s="316"/>
      <c r="O22" s="317"/>
      <c r="P22" s="140"/>
      <c r="Q22" s="8"/>
      <c r="R22" s="8"/>
      <c r="S22" s="8"/>
      <c r="T22" s="8"/>
    </row>
    <row r="23" spans="2:20" ht="20.149999999999999" customHeight="1">
      <c r="B23" s="158"/>
      <c r="C23" s="24" t="s">
        <v>77</v>
      </c>
      <c r="D23" s="340"/>
      <c r="E23" s="313"/>
      <c r="F23" s="341"/>
      <c r="G23" s="334"/>
      <c r="H23" s="313"/>
      <c r="I23" s="328"/>
      <c r="J23" s="340"/>
      <c r="K23" s="313"/>
      <c r="L23" s="341"/>
      <c r="M23" s="342">
        <f t="shared" ref="M23:O27" si="4">+SUM(D23,G23,J23)</f>
        <v>0</v>
      </c>
      <c r="N23" s="327">
        <f t="shared" si="4"/>
        <v>0</v>
      </c>
      <c r="O23" s="315">
        <f t="shared" si="4"/>
        <v>0</v>
      </c>
      <c r="P23" s="92"/>
      <c r="Q23" s="9"/>
      <c r="R23" s="9"/>
      <c r="S23" s="9"/>
      <c r="T23" s="9"/>
    </row>
    <row r="24" spans="2:20" ht="20.149999999999999" customHeight="1">
      <c r="B24" s="158"/>
      <c r="C24" s="24" t="s">
        <v>78</v>
      </c>
      <c r="D24" s="328"/>
      <c r="E24" s="313"/>
      <c r="F24" s="341"/>
      <c r="G24" s="334"/>
      <c r="H24" s="313"/>
      <c r="I24" s="328"/>
      <c r="J24" s="340"/>
      <c r="K24" s="313"/>
      <c r="L24" s="341"/>
      <c r="M24" s="342">
        <f t="shared" si="4"/>
        <v>0</v>
      </c>
      <c r="N24" s="327">
        <f t="shared" si="4"/>
        <v>0</v>
      </c>
      <c r="O24" s="315">
        <f t="shared" si="4"/>
        <v>0</v>
      </c>
      <c r="P24" s="92"/>
      <c r="Q24" s="9"/>
      <c r="R24" s="9"/>
      <c r="S24" s="9"/>
      <c r="T24" s="9"/>
    </row>
    <row r="25" spans="2:20" ht="20.149999999999999" customHeight="1">
      <c r="B25" s="155"/>
      <c r="C25" s="24" t="s">
        <v>79</v>
      </c>
      <c r="D25" s="328"/>
      <c r="E25" s="328"/>
      <c r="F25" s="341"/>
      <c r="G25" s="346"/>
      <c r="H25" s="328"/>
      <c r="I25" s="328"/>
      <c r="J25" s="328"/>
      <c r="K25" s="328"/>
      <c r="L25" s="341"/>
      <c r="M25" s="342">
        <f t="shared" si="4"/>
        <v>0</v>
      </c>
      <c r="N25" s="327">
        <f t="shared" si="4"/>
        <v>0</v>
      </c>
      <c r="O25" s="315">
        <f t="shared" si="4"/>
        <v>0</v>
      </c>
      <c r="P25" s="92"/>
      <c r="Q25" s="9"/>
      <c r="R25" s="9"/>
      <c r="S25" s="9"/>
      <c r="T25" s="9"/>
    </row>
    <row r="26" spans="2:20" ht="20.149999999999999" customHeight="1">
      <c r="B26" s="158"/>
      <c r="C26" s="24" t="s">
        <v>80</v>
      </c>
      <c r="D26" s="328"/>
      <c r="E26" s="328"/>
      <c r="F26" s="341"/>
      <c r="G26" s="334"/>
      <c r="H26" s="313"/>
      <c r="I26" s="328"/>
      <c r="J26" s="340"/>
      <c r="K26" s="313"/>
      <c r="L26" s="341"/>
      <c r="M26" s="342">
        <f t="shared" si="4"/>
        <v>0</v>
      </c>
      <c r="N26" s="327">
        <f t="shared" si="4"/>
        <v>0</v>
      </c>
      <c r="O26" s="315">
        <f t="shared" si="4"/>
        <v>0</v>
      </c>
      <c r="P26" s="92"/>
      <c r="Q26" s="9"/>
      <c r="R26" s="9"/>
      <c r="S26" s="9"/>
      <c r="T26" s="9"/>
    </row>
    <row r="27" spans="2:20" s="150" customFormat="1" ht="30" customHeight="1">
      <c r="B27" s="204"/>
      <c r="C27" s="141" t="s">
        <v>81</v>
      </c>
      <c r="D27" s="347">
        <f t="shared" ref="D27:L27" si="5">+D23+D24+D26</f>
        <v>0</v>
      </c>
      <c r="E27" s="348">
        <f t="shared" si="5"/>
        <v>0</v>
      </c>
      <c r="F27" s="349">
        <f t="shared" si="5"/>
        <v>0</v>
      </c>
      <c r="G27" s="350">
        <f t="shared" si="5"/>
        <v>0</v>
      </c>
      <c r="H27" s="348">
        <f t="shared" si="5"/>
        <v>0</v>
      </c>
      <c r="I27" s="351">
        <f t="shared" si="5"/>
        <v>0</v>
      </c>
      <c r="J27" s="347">
        <f t="shared" si="5"/>
        <v>0</v>
      </c>
      <c r="K27" s="348">
        <f t="shared" si="5"/>
        <v>0</v>
      </c>
      <c r="L27" s="349">
        <f t="shared" si="5"/>
        <v>0</v>
      </c>
      <c r="M27" s="350">
        <f t="shared" si="4"/>
        <v>0</v>
      </c>
      <c r="N27" s="348">
        <f t="shared" si="4"/>
        <v>0</v>
      </c>
      <c r="O27" s="351">
        <f t="shared" si="4"/>
        <v>0</v>
      </c>
      <c r="P27" s="142"/>
      <c r="Q27" s="8"/>
      <c r="R27" s="8"/>
      <c r="S27" s="8"/>
      <c r="T27" s="8"/>
    </row>
    <row r="28" spans="2:20" ht="14">
      <c r="B28" s="9"/>
      <c r="C28" s="9"/>
      <c r="D28" s="9"/>
      <c r="E28" s="9"/>
      <c r="F28" s="9"/>
      <c r="G28" s="9"/>
      <c r="H28" s="9"/>
      <c r="I28" s="9"/>
      <c r="J28" s="9"/>
      <c r="K28" s="9"/>
      <c r="L28" s="9"/>
      <c r="M28" s="9"/>
      <c r="N28" s="9"/>
      <c r="O28" s="9"/>
      <c r="P28" s="9"/>
      <c r="Q28" s="9"/>
      <c r="R28" s="9"/>
      <c r="S28" s="9"/>
      <c r="T28" s="9"/>
    </row>
    <row r="29" spans="2:20" ht="14">
      <c r="B29" s="9"/>
      <c r="C29" s="9"/>
      <c r="D29" s="9"/>
      <c r="E29" s="9"/>
      <c r="F29" s="9"/>
      <c r="G29" s="9"/>
      <c r="H29" s="9"/>
      <c r="I29" s="9"/>
      <c r="J29" s="9"/>
      <c r="K29" s="9"/>
      <c r="L29" s="9"/>
      <c r="M29" s="9"/>
      <c r="N29" s="9"/>
      <c r="O29" s="9"/>
      <c r="P29" s="9"/>
      <c r="Q29" s="9"/>
      <c r="R29" s="9"/>
      <c r="S29" s="9"/>
      <c r="T29" s="9"/>
    </row>
    <row r="30" spans="2:20" ht="14.25" customHeight="1">
      <c r="C30" s="9"/>
      <c r="D30" s="162"/>
      <c r="E30" s="269" t="s">
        <v>33</v>
      </c>
      <c r="F30" s="270">
        <f>MAX(D36:T54)</f>
        <v>0</v>
      </c>
      <c r="G30" s="388"/>
      <c r="H30" s="389"/>
      <c r="I30" s="389"/>
      <c r="J30" s="389"/>
      <c r="K30" s="389"/>
      <c r="L30" s="163"/>
      <c r="M30" s="163"/>
      <c r="N30" s="163"/>
      <c r="O30" s="163"/>
      <c r="P30" s="161"/>
      <c r="Q30" s="163"/>
      <c r="R30" s="163"/>
      <c r="S30" s="163"/>
      <c r="T30" s="163"/>
    </row>
    <row r="31" spans="2:20" ht="14">
      <c r="B31" s="32" t="s">
        <v>31</v>
      </c>
      <c r="C31" s="33"/>
      <c r="D31" s="76"/>
      <c r="E31" s="271" t="s">
        <v>34</v>
      </c>
      <c r="F31" s="272">
        <f>MIN(D36:T54)</f>
        <v>0</v>
      </c>
      <c r="G31" s="388"/>
      <c r="H31" s="389"/>
      <c r="I31" s="389"/>
      <c r="J31" s="389"/>
      <c r="K31" s="389"/>
      <c r="L31" s="76"/>
      <c r="M31" s="76"/>
      <c r="N31" s="163"/>
      <c r="O31" s="163"/>
      <c r="P31" s="161"/>
      <c r="Q31" s="163"/>
      <c r="R31" s="163"/>
      <c r="S31" s="163"/>
      <c r="T31" s="163"/>
    </row>
    <row r="32" spans="2:20" ht="14">
      <c r="C32" s="9"/>
      <c r="D32" s="162"/>
      <c r="E32" s="163"/>
      <c r="F32" s="163"/>
      <c r="G32" s="163"/>
      <c r="H32" s="163"/>
      <c r="I32" s="163"/>
      <c r="J32" s="163"/>
      <c r="K32" s="163"/>
      <c r="L32" s="163"/>
      <c r="M32" s="163"/>
      <c r="N32" s="163"/>
      <c r="O32" s="163"/>
      <c r="P32" s="161"/>
      <c r="Q32" s="163"/>
      <c r="R32" s="163"/>
      <c r="S32" s="163"/>
      <c r="T32" s="163"/>
    </row>
    <row r="33" spans="2:20" ht="14">
      <c r="C33" s="9"/>
      <c r="D33" s="162"/>
      <c r="E33" s="163"/>
      <c r="F33" s="163"/>
      <c r="G33" s="163"/>
      <c r="H33" s="163"/>
      <c r="I33" s="163"/>
      <c r="J33" s="163"/>
      <c r="K33" s="163"/>
      <c r="L33" s="163"/>
      <c r="M33" s="163"/>
      <c r="N33" s="163"/>
      <c r="O33" s="163"/>
      <c r="P33" s="161"/>
      <c r="Q33" s="163"/>
      <c r="R33" s="163"/>
      <c r="S33" s="163"/>
      <c r="T33" s="163"/>
    </row>
    <row r="34" spans="2:20" ht="14">
      <c r="B34" s="205"/>
      <c r="C34" s="77"/>
      <c r="D34" s="78" t="s">
        <v>128</v>
      </c>
      <c r="E34" s="79"/>
      <c r="F34" s="80"/>
      <c r="G34" s="81" t="s">
        <v>129</v>
      </c>
      <c r="H34" s="79"/>
      <c r="I34" s="82"/>
      <c r="J34" s="78" t="s">
        <v>130</v>
      </c>
      <c r="K34" s="79"/>
      <c r="L34" s="82"/>
      <c r="M34" s="78" t="s">
        <v>118</v>
      </c>
      <c r="N34" s="81"/>
      <c r="O34" s="80"/>
      <c r="Q34" s="1"/>
      <c r="R34" s="1"/>
      <c r="S34" s="1"/>
      <c r="T34" s="1"/>
    </row>
    <row r="35" spans="2:20" ht="28">
      <c r="B35" s="206"/>
      <c r="C35" s="136" t="s">
        <v>131</v>
      </c>
      <c r="D35" s="83" t="s">
        <v>132</v>
      </c>
      <c r="E35" s="83" t="s">
        <v>133</v>
      </c>
      <c r="F35" s="83" t="s">
        <v>134</v>
      </c>
      <c r="G35" s="84" t="s">
        <v>132</v>
      </c>
      <c r="H35" s="83" t="s">
        <v>133</v>
      </c>
      <c r="I35" s="85" t="s">
        <v>134</v>
      </c>
      <c r="J35" s="83" t="s">
        <v>132</v>
      </c>
      <c r="K35" s="83" t="s">
        <v>133</v>
      </c>
      <c r="L35" s="85" t="s">
        <v>134</v>
      </c>
      <c r="M35" s="83" t="s">
        <v>132</v>
      </c>
      <c r="N35" s="83" t="s">
        <v>133</v>
      </c>
      <c r="O35" s="83" t="s">
        <v>134</v>
      </c>
      <c r="Q35" s="399" t="s">
        <v>139</v>
      </c>
      <c r="R35" s="400"/>
      <c r="S35" s="400"/>
      <c r="T35" s="401"/>
    </row>
    <row r="36" spans="2:20" ht="28">
      <c r="B36" s="168"/>
      <c r="C36" s="55" t="s">
        <v>135</v>
      </c>
      <c r="D36" s="86"/>
      <c r="E36" s="86"/>
      <c r="F36" s="86"/>
      <c r="G36" s="87"/>
      <c r="H36" s="86"/>
      <c r="I36" s="88"/>
      <c r="J36" s="86"/>
      <c r="K36" s="86"/>
      <c r="L36" s="86"/>
      <c r="M36" s="207"/>
      <c r="N36" s="169"/>
      <c r="O36" s="171"/>
      <c r="Q36" s="208"/>
      <c r="R36" s="209"/>
      <c r="S36" s="209"/>
      <c r="T36" s="61">
        <f>SUM(M9:O9)-(SUM('O1'!AR39)-'O1'!AR37)</f>
        <v>0</v>
      </c>
    </row>
    <row r="37" spans="2:20" ht="14">
      <c r="B37" s="173"/>
      <c r="C37" s="56" t="s">
        <v>136</v>
      </c>
      <c r="D37" s="179"/>
      <c r="E37" s="172"/>
      <c r="F37" s="210"/>
      <c r="G37" s="211"/>
      <c r="H37" s="172"/>
      <c r="I37" s="212"/>
      <c r="J37" s="179"/>
      <c r="K37" s="172"/>
      <c r="L37" s="210"/>
      <c r="M37" s="211"/>
      <c r="N37" s="172"/>
      <c r="O37" s="210"/>
      <c r="Q37" s="213"/>
      <c r="R37" s="214"/>
      <c r="S37" s="214"/>
      <c r="T37" s="214"/>
    </row>
    <row r="38" spans="2:20" ht="14">
      <c r="B38" s="177"/>
      <c r="C38" s="39" t="s">
        <v>77</v>
      </c>
      <c r="D38" s="215"/>
      <c r="E38" s="216"/>
      <c r="F38" s="217"/>
      <c r="G38" s="218"/>
      <c r="H38" s="216"/>
      <c r="I38" s="219"/>
      <c r="J38" s="215"/>
      <c r="K38" s="216"/>
      <c r="L38" s="217"/>
      <c r="M38" s="89">
        <f t="shared" ref="M38:O42" si="6">M11-SUM(D11,G11,J11)</f>
        <v>0</v>
      </c>
      <c r="N38" s="89">
        <f t="shared" si="6"/>
        <v>0</v>
      </c>
      <c r="O38" s="89">
        <f t="shared" si="6"/>
        <v>0</v>
      </c>
      <c r="Q38" s="40">
        <f>SUM(D11:F11)-SUM('O1'!AR9,'O1'!AR16)</f>
        <v>0</v>
      </c>
      <c r="R38" s="40">
        <f>SUM(G11:I11)-SUM('O1'!AR23)</f>
        <v>0</v>
      </c>
      <c r="S38" s="40">
        <f>SUM(J11:L11)-SUM('O1'!AR30)</f>
        <v>0</v>
      </c>
      <c r="T38" s="40"/>
    </row>
    <row r="39" spans="2:20" ht="14">
      <c r="B39" s="168"/>
      <c r="C39" s="39" t="s">
        <v>78</v>
      </c>
      <c r="D39" s="215"/>
      <c r="E39" s="216"/>
      <c r="F39" s="217"/>
      <c r="G39" s="218"/>
      <c r="H39" s="216"/>
      <c r="I39" s="219"/>
      <c r="J39" s="215"/>
      <c r="K39" s="216"/>
      <c r="L39" s="217"/>
      <c r="M39" s="89">
        <f t="shared" si="6"/>
        <v>0</v>
      </c>
      <c r="N39" s="89">
        <f t="shared" si="6"/>
        <v>0</v>
      </c>
      <c r="O39" s="89">
        <f t="shared" si="6"/>
        <v>0</v>
      </c>
      <c r="Q39" s="40">
        <f>SUM(D12:F12)-SUM('O1'!AR10,'O1'!AR17)</f>
        <v>0</v>
      </c>
      <c r="R39" s="40">
        <f>SUM(G12:I12)-SUM('O1'!AR24)</f>
        <v>0</v>
      </c>
      <c r="S39" s="40">
        <f>SUM(J12:L12)-SUM('O1'!AR31)</f>
        <v>0</v>
      </c>
      <c r="T39" s="40"/>
    </row>
    <row r="40" spans="2:20" ht="14">
      <c r="B40" s="62" t="s">
        <v>79</v>
      </c>
      <c r="C40" s="39"/>
      <c r="D40" s="40">
        <f>+IF(OR(SUM(D13)&gt;0),IF(OR(D12=0,D12=""),111,IF((D12&lt;D13),111,0)),0)</f>
        <v>0</v>
      </c>
      <c r="E40" s="40">
        <f t="shared" ref="E40:L40" si="7">+IF(OR(SUM(E13)&gt;0),IF(OR(E12=0,E12=""),111,IF((E12&lt;E13),111,0)),0)</f>
        <v>0</v>
      </c>
      <c r="F40" s="40">
        <f t="shared" si="7"/>
        <v>0</v>
      </c>
      <c r="G40" s="40">
        <f t="shared" si="7"/>
        <v>0</v>
      </c>
      <c r="H40" s="40">
        <f t="shared" si="7"/>
        <v>0</v>
      </c>
      <c r="I40" s="40">
        <f t="shared" si="7"/>
        <v>0</v>
      </c>
      <c r="J40" s="40">
        <f t="shared" si="7"/>
        <v>0</v>
      </c>
      <c r="K40" s="40">
        <f t="shared" si="7"/>
        <v>0</v>
      </c>
      <c r="L40" s="40">
        <f t="shared" si="7"/>
        <v>0</v>
      </c>
      <c r="M40" s="89">
        <f t="shared" si="6"/>
        <v>0</v>
      </c>
      <c r="N40" s="89">
        <f t="shared" si="6"/>
        <v>0</v>
      </c>
      <c r="O40" s="89">
        <f t="shared" si="6"/>
        <v>0</v>
      </c>
      <c r="Q40" s="40">
        <f>SUM(D13:F13)-SUM('O1'!AR11,'O1'!AR18)</f>
        <v>0</v>
      </c>
      <c r="R40" s="40">
        <f>SUM(G13:I13)-SUM('O1'!AR25)</f>
        <v>0</v>
      </c>
      <c r="S40" s="40">
        <f>SUM(J13:L13)-SUM('O1'!AR32)</f>
        <v>0</v>
      </c>
      <c r="T40" s="40"/>
    </row>
    <row r="41" spans="2:20" ht="14">
      <c r="B41" s="164"/>
      <c r="C41" s="39" t="s">
        <v>80</v>
      </c>
      <c r="D41" s="216"/>
      <c r="E41" s="216"/>
      <c r="F41" s="217"/>
      <c r="G41" s="218"/>
      <c r="H41" s="216"/>
      <c r="I41" s="219"/>
      <c r="J41" s="215"/>
      <c r="K41" s="216"/>
      <c r="L41" s="217"/>
      <c r="M41" s="89">
        <f t="shared" si="6"/>
        <v>0</v>
      </c>
      <c r="N41" s="89">
        <f t="shared" si="6"/>
        <v>0</v>
      </c>
      <c r="O41" s="89">
        <f t="shared" si="6"/>
        <v>0</v>
      </c>
      <c r="Q41" s="40">
        <f>SUM(D14:F14)-SUM('O1'!AR12,'O1'!AR19)</f>
        <v>0</v>
      </c>
      <c r="R41" s="40">
        <f>SUM(G14:I14)-SUM('O1'!AR26)</f>
        <v>0</v>
      </c>
      <c r="S41" s="40">
        <f>SUM(J14:L14)-SUM('O1'!AR33)</f>
        <v>0</v>
      </c>
      <c r="T41" s="40"/>
    </row>
    <row r="42" spans="2:20" ht="14">
      <c r="B42" s="164"/>
      <c r="C42" s="34" t="s">
        <v>81</v>
      </c>
      <c r="D42" s="40">
        <f>+D15-D11-D12-D14</f>
        <v>0</v>
      </c>
      <c r="E42" s="40">
        <f t="shared" ref="E42:L42" si="8">+E15-E11-E12-E14</f>
        <v>0</v>
      </c>
      <c r="F42" s="40">
        <f t="shared" si="8"/>
        <v>0</v>
      </c>
      <c r="G42" s="89">
        <f t="shared" si="8"/>
        <v>0</v>
      </c>
      <c r="H42" s="40">
        <f t="shared" si="8"/>
        <v>0</v>
      </c>
      <c r="I42" s="63">
        <f t="shared" si="8"/>
        <v>0</v>
      </c>
      <c r="J42" s="40">
        <f t="shared" si="8"/>
        <v>0</v>
      </c>
      <c r="K42" s="40">
        <f t="shared" si="8"/>
        <v>0</v>
      </c>
      <c r="L42" s="40">
        <f t="shared" si="8"/>
        <v>0</v>
      </c>
      <c r="M42" s="89">
        <f t="shared" si="6"/>
        <v>0</v>
      </c>
      <c r="N42" s="89">
        <f t="shared" si="6"/>
        <v>0</v>
      </c>
      <c r="O42" s="89">
        <f t="shared" si="6"/>
        <v>0</v>
      </c>
      <c r="Q42" s="40">
        <f>SUM(D15:F15)-SUM('O1'!AR13,'O1'!AR20)</f>
        <v>0</v>
      </c>
      <c r="R42" s="40">
        <f>SUM(G15:I15)-SUM('O1'!AR27)</f>
        <v>0</v>
      </c>
      <c r="S42" s="40">
        <f>SUM(J15:L15)-SUM('O1'!AR34)</f>
        <v>0</v>
      </c>
      <c r="T42" s="40">
        <f>SUM(M15:O15)-(SUM('O1'!AR38)-'O1'!AR37)</f>
        <v>0</v>
      </c>
    </row>
    <row r="43" spans="2:20" ht="14">
      <c r="B43" s="168"/>
      <c r="C43" s="56" t="s">
        <v>137</v>
      </c>
      <c r="D43" s="172"/>
      <c r="E43" s="172"/>
      <c r="F43" s="210"/>
      <c r="G43" s="211"/>
      <c r="H43" s="172"/>
      <c r="I43" s="212"/>
      <c r="J43" s="179"/>
      <c r="K43" s="172"/>
      <c r="L43" s="210"/>
      <c r="M43" s="211"/>
      <c r="N43" s="172"/>
      <c r="O43" s="210"/>
      <c r="Q43" s="213"/>
      <c r="R43" s="214"/>
      <c r="S43" s="214"/>
      <c r="T43" s="214"/>
    </row>
    <row r="44" spans="2:20" ht="18">
      <c r="B44" s="164"/>
      <c r="C44" s="39" t="s">
        <v>77</v>
      </c>
      <c r="D44" s="215"/>
      <c r="E44" s="216"/>
      <c r="F44" s="217"/>
      <c r="G44" s="218"/>
      <c r="H44" s="216"/>
      <c r="I44" s="219"/>
      <c r="J44" s="215"/>
      <c r="K44" s="216"/>
      <c r="L44" s="217"/>
      <c r="M44" s="89">
        <f t="shared" ref="M44:O48" si="9">M17-SUM(D17,G17,J17)</f>
        <v>0</v>
      </c>
      <c r="N44" s="89">
        <f t="shared" si="9"/>
        <v>0</v>
      </c>
      <c r="O44" s="89">
        <f t="shared" si="9"/>
        <v>0</v>
      </c>
      <c r="Q44" s="40">
        <f>SUM(D17:F17)-SUM('O2'!AR9,'O2'!AR15)</f>
        <v>0</v>
      </c>
      <c r="R44" s="40">
        <f>SUM(G17:I17)-SUM('O2'!AR22)</f>
        <v>0</v>
      </c>
      <c r="S44" s="40">
        <f>SUM(J17:L17)-SUM('O2'!AR28)</f>
        <v>0</v>
      </c>
      <c r="T44" s="220"/>
    </row>
    <row r="45" spans="2:20" ht="18">
      <c r="B45" s="168"/>
      <c r="C45" s="39" t="s">
        <v>78</v>
      </c>
      <c r="D45" s="215"/>
      <c r="E45" s="216"/>
      <c r="F45" s="217"/>
      <c r="G45" s="218"/>
      <c r="H45" s="216"/>
      <c r="I45" s="219"/>
      <c r="J45" s="215"/>
      <c r="K45" s="216"/>
      <c r="L45" s="217"/>
      <c r="M45" s="89">
        <f t="shared" si="9"/>
        <v>0</v>
      </c>
      <c r="N45" s="89">
        <f t="shared" si="9"/>
        <v>0</v>
      </c>
      <c r="O45" s="89">
        <f t="shared" si="9"/>
        <v>0</v>
      </c>
      <c r="Q45" s="40">
        <f>SUM(D18:F18)-SUM('O2'!AR10,'O2'!AR16)</f>
        <v>0</v>
      </c>
      <c r="R45" s="40">
        <f>SUM(G18:I18)-SUM('O2'!AR23)</f>
        <v>0</v>
      </c>
      <c r="S45" s="40">
        <f>SUM(J18:L18)-SUM('O2'!AR29)</f>
        <v>0</v>
      </c>
      <c r="T45" s="220"/>
    </row>
    <row r="46" spans="2:20" ht="18">
      <c r="B46" s="62" t="s">
        <v>79</v>
      </c>
      <c r="C46" s="39"/>
      <c r="D46" s="40">
        <f>+IF(OR(SUM(D19)&gt;0),IF(OR(D18=0,D18=""),111,IF((D18&lt;D19),111,0)),0)</f>
        <v>0</v>
      </c>
      <c r="E46" s="40">
        <f t="shared" ref="E46:L46" si="10">+IF(OR(SUM(E19)&gt;0),IF(OR(E18=0,E18=""),111,IF((E18&lt;E19),111,0)),0)</f>
        <v>0</v>
      </c>
      <c r="F46" s="40">
        <f t="shared" si="10"/>
        <v>0</v>
      </c>
      <c r="G46" s="40">
        <f t="shared" si="10"/>
        <v>0</v>
      </c>
      <c r="H46" s="40">
        <f t="shared" si="10"/>
        <v>0</v>
      </c>
      <c r="I46" s="40">
        <f t="shared" si="10"/>
        <v>0</v>
      </c>
      <c r="J46" s="40">
        <f t="shared" si="10"/>
        <v>0</v>
      </c>
      <c r="K46" s="40">
        <f t="shared" si="10"/>
        <v>0</v>
      </c>
      <c r="L46" s="40">
        <f t="shared" si="10"/>
        <v>0</v>
      </c>
      <c r="M46" s="89">
        <f t="shared" si="9"/>
        <v>0</v>
      </c>
      <c r="N46" s="89">
        <f t="shared" si="9"/>
        <v>0</v>
      </c>
      <c r="O46" s="89">
        <f t="shared" si="9"/>
        <v>0</v>
      </c>
      <c r="Q46" s="40">
        <f>SUM(D19:F19)-SUM('O2'!AR11,'O2'!AR17)</f>
        <v>0</v>
      </c>
      <c r="R46" s="40">
        <f>SUM(G19:I19)-SUM('O2'!AR24)</f>
        <v>0</v>
      </c>
      <c r="S46" s="40">
        <f>SUM(J19:L19)-SUM('O2'!AR30)</f>
        <v>0</v>
      </c>
      <c r="T46" s="220"/>
    </row>
    <row r="47" spans="2:20" ht="18">
      <c r="B47" s="168"/>
      <c r="C47" s="39" t="s">
        <v>80</v>
      </c>
      <c r="D47" s="215"/>
      <c r="E47" s="216"/>
      <c r="F47" s="217"/>
      <c r="G47" s="218"/>
      <c r="H47" s="216"/>
      <c r="I47" s="219"/>
      <c r="J47" s="215"/>
      <c r="K47" s="216"/>
      <c r="L47" s="217"/>
      <c r="M47" s="89">
        <f t="shared" si="9"/>
        <v>0</v>
      </c>
      <c r="N47" s="89">
        <f t="shared" si="9"/>
        <v>0</v>
      </c>
      <c r="O47" s="89">
        <f t="shared" si="9"/>
        <v>0</v>
      </c>
      <c r="Q47" s="40">
        <f>SUM(D20:F20)-SUM('O2'!AR12,'O2'!AR18)</f>
        <v>0</v>
      </c>
      <c r="R47" s="40">
        <f>SUM(G20:I20)-SUM('O2'!AR25)</f>
        <v>0</v>
      </c>
      <c r="S47" s="40">
        <f>SUM(J20:L20)-SUM('O2'!AR31)</f>
        <v>0</v>
      </c>
      <c r="T47" s="220"/>
    </row>
    <row r="48" spans="2:20" ht="14">
      <c r="B48" s="168"/>
      <c r="C48" s="34" t="s">
        <v>81</v>
      </c>
      <c r="D48" s="40">
        <f>+D21-D17-D18-D20</f>
        <v>0</v>
      </c>
      <c r="E48" s="40">
        <f t="shared" ref="E48:L48" si="11">+E21-E17-E18-E20</f>
        <v>0</v>
      </c>
      <c r="F48" s="40">
        <f t="shared" si="11"/>
        <v>0</v>
      </c>
      <c r="G48" s="89">
        <f t="shared" si="11"/>
        <v>0</v>
      </c>
      <c r="H48" s="40">
        <f t="shared" si="11"/>
        <v>0</v>
      </c>
      <c r="I48" s="63">
        <f t="shared" si="11"/>
        <v>0</v>
      </c>
      <c r="J48" s="40">
        <f t="shared" si="11"/>
        <v>0</v>
      </c>
      <c r="K48" s="40">
        <f t="shared" si="11"/>
        <v>0</v>
      </c>
      <c r="L48" s="40">
        <f t="shared" si="11"/>
        <v>0</v>
      </c>
      <c r="M48" s="89">
        <f t="shared" si="9"/>
        <v>0</v>
      </c>
      <c r="N48" s="89">
        <f t="shared" si="9"/>
        <v>0</v>
      </c>
      <c r="O48" s="89">
        <f t="shared" si="9"/>
        <v>0</v>
      </c>
      <c r="Q48" s="40">
        <f>SUM(D21:F21)-SUM('O2'!AR13,'O2'!AR19)</f>
        <v>0</v>
      </c>
      <c r="R48" s="40">
        <f>SUM(G21:I21)-SUM('O2'!AR26)</f>
        <v>0</v>
      </c>
      <c r="S48" s="40">
        <f>SUM(J21:L21)-SUM('O2'!AR32)</f>
        <v>0</v>
      </c>
      <c r="T48" s="40">
        <f>SUM(M21:O21)-(SUM('O2'!AR35)-'O2'!AR34)</f>
        <v>0</v>
      </c>
    </row>
    <row r="49" spans="2:20" ht="18">
      <c r="B49" s="168"/>
      <c r="C49" s="56" t="s">
        <v>138</v>
      </c>
      <c r="D49" s="179"/>
      <c r="E49" s="172"/>
      <c r="F49" s="210"/>
      <c r="G49" s="211"/>
      <c r="H49" s="172"/>
      <c r="I49" s="212"/>
      <c r="J49" s="179"/>
      <c r="K49" s="172"/>
      <c r="L49" s="210"/>
      <c r="M49" s="211"/>
      <c r="N49" s="172"/>
      <c r="O49" s="210"/>
      <c r="Q49" s="213"/>
      <c r="R49" s="220"/>
      <c r="S49" s="220"/>
      <c r="T49" s="220"/>
    </row>
    <row r="50" spans="2:20" ht="18">
      <c r="B50" s="177"/>
      <c r="C50" s="39" t="s">
        <v>77</v>
      </c>
      <c r="D50" s="215"/>
      <c r="E50" s="216"/>
      <c r="F50" s="217"/>
      <c r="G50" s="218"/>
      <c r="H50" s="216"/>
      <c r="I50" s="219"/>
      <c r="J50" s="215"/>
      <c r="K50" s="216"/>
      <c r="L50" s="217"/>
      <c r="M50" s="89">
        <f t="shared" ref="M50:O54" si="12">M23-SUM(D23,G23,J23)</f>
        <v>0</v>
      </c>
      <c r="N50" s="89">
        <f t="shared" si="12"/>
        <v>0</v>
      </c>
      <c r="O50" s="89">
        <f t="shared" si="12"/>
        <v>0</v>
      </c>
      <c r="Q50" s="40">
        <f>SUM(D23:F23)-SUM('O3'!J10)</f>
        <v>0</v>
      </c>
      <c r="R50" s="40">
        <f>SUM(G23:I23)-SUM('O3'!J17)</f>
        <v>0</v>
      </c>
      <c r="S50" s="40">
        <f>SUM(J23:L23)-SUM('O3'!J23)</f>
        <v>0</v>
      </c>
      <c r="T50" s="220"/>
    </row>
    <row r="51" spans="2:20" ht="18">
      <c r="B51" s="177"/>
      <c r="C51" s="39" t="s">
        <v>78</v>
      </c>
      <c r="D51" s="215"/>
      <c r="E51" s="216"/>
      <c r="F51" s="217"/>
      <c r="G51" s="218"/>
      <c r="H51" s="216"/>
      <c r="I51" s="219"/>
      <c r="J51" s="215"/>
      <c r="K51" s="216"/>
      <c r="L51" s="217"/>
      <c r="M51" s="89">
        <f t="shared" si="12"/>
        <v>0</v>
      </c>
      <c r="N51" s="89">
        <f t="shared" si="12"/>
        <v>0</v>
      </c>
      <c r="O51" s="89">
        <f t="shared" si="12"/>
        <v>0</v>
      </c>
      <c r="Q51" s="40">
        <f>SUM(D24:F24)-SUM('O3'!J11)</f>
        <v>0</v>
      </c>
      <c r="R51" s="40">
        <f>SUM(G24:I24)-SUM('O3'!J18)</f>
        <v>0</v>
      </c>
      <c r="S51" s="40">
        <f>SUM(J24:L24)-SUM('O3'!J24)</f>
        <v>0</v>
      </c>
      <c r="T51" s="220"/>
    </row>
    <row r="52" spans="2:20" ht="18">
      <c r="B52" s="62" t="s">
        <v>79</v>
      </c>
      <c r="C52" s="39"/>
      <c r="D52" s="40">
        <f>+IF(OR(SUM(D25)&gt;0),IF(OR(D24=0,D24=""),111,IF((D24&lt;D25),111,0)),0)</f>
        <v>0</v>
      </c>
      <c r="E52" s="40">
        <f t="shared" ref="E52:L52" si="13">+IF(OR(SUM(E25)&gt;0),IF(OR(E24=0,E24=""),111,IF((E24&lt;E25),111,0)),0)</f>
        <v>0</v>
      </c>
      <c r="F52" s="40">
        <f t="shared" si="13"/>
        <v>0</v>
      </c>
      <c r="G52" s="40">
        <f t="shared" si="13"/>
        <v>0</v>
      </c>
      <c r="H52" s="40">
        <f t="shared" si="13"/>
        <v>0</v>
      </c>
      <c r="I52" s="40">
        <f t="shared" si="13"/>
        <v>0</v>
      </c>
      <c r="J52" s="40">
        <f t="shared" si="13"/>
        <v>0</v>
      </c>
      <c r="K52" s="40">
        <f t="shared" si="13"/>
        <v>0</v>
      </c>
      <c r="L52" s="40">
        <f t="shared" si="13"/>
        <v>0</v>
      </c>
      <c r="M52" s="89">
        <f t="shared" si="12"/>
        <v>0</v>
      </c>
      <c r="N52" s="89">
        <f t="shared" si="12"/>
        <v>0</v>
      </c>
      <c r="O52" s="89">
        <f t="shared" si="12"/>
        <v>0</v>
      </c>
      <c r="Q52" s="40">
        <f>SUM(D25:F25)-SUM('O3'!J12)</f>
        <v>0</v>
      </c>
      <c r="R52" s="40">
        <f>SUM(G25:I25)-SUM('O3'!J19)</f>
        <v>0</v>
      </c>
      <c r="S52" s="40">
        <f>SUM(J25:L25)-SUM('O3'!J25)</f>
        <v>0</v>
      </c>
      <c r="T52" s="220"/>
    </row>
    <row r="53" spans="2:20" ht="18">
      <c r="B53" s="177"/>
      <c r="C53" s="39" t="s">
        <v>80</v>
      </c>
      <c r="D53" s="215"/>
      <c r="E53" s="216"/>
      <c r="F53" s="217"/>
      <c r="G53" s="218"/>
      <c r="H53" s="216"/>
      <c r="I53" s="219"/>
      <c r="J53" s="215"/>
      <c r="K53" s="216"/>
      <c r="L53" s="217"/>
      <c r="M53" s="89">
        <f t="shared" si="12"/>
        <v>0</v>
      </c>
      <c r="N53" s="89">
        <f t="shared" si="12"/>
        <v>0</v>
      </c>
      <c r="O53" s="89">
        <f t="shared" si="12"/>
        <v>0</v>
      </c>
      <c r="Q53" s="40">
        <f>SUM(D26:F26)-SUM('O3'!J13)</f>
        <v>0</v>
      </c>
      <c r="R53" s="40">
        <f>SUM(G26:I26)-SUM('O3'!J20)</f>
        <v>0</v>
      </c>
      <c r="S53" s="40">
        <f>SUM(J26:L26)-SUM('O3'!J26)</f>
        <v>0</v>
      </c>
      <c r="T53" s="220"/>
    </row>
    <row r="54" spans="2:20" ht="14">
      <c r="B54" s="180"/>
      <c r="C54" s="57" t="s">
        <v>81</v>
      </c>
      <c r="D54" s="45">
        <f>+D27-D23-D24-D26</f>
        <v>0</v>
      </c>
      <c r="E54" s="45">
        <f t="shared" ref="E54:L54" si="14">+E27-E23-E24-E26</f>
        <v>0</v>
      </c>
      <c r="F54" s="45">
        <f t="shared" si="14"/>
        <v>0</v>
      </c>
      <c r="G54" s="90">
        <f t="shared" si="14"/>
        <v>0</v>
      </c>
      <c r="H54" s="45">
        <f t="shared" si="14"/>
        <v>0</v>
      </c>
      <c r="I54" s="91">
        <f t="shared" si="14"/>
        <v>0</v>
      </c>
      <c r="J54" s="45">
        <f t="shared" si="14"/>
        <v>0</v>
      </c>
      <c r="K54" s="45">
        <f t="shared" si="14"/>
        <v>0</v>
      </c>
      <c r="L54" s="45">
        <f t="shared" si="14"/>
        <v>0</v>
      </c>
      <c r="M54" s="90">
        <f t="shared" si="12"/>
        <v>0</v>
      </c>
      <c r="N54" s="90">
        <f t="shared" si="12"/>
        <v>0</v>
      </c>
      <c r="O54" s="90">
        <f t="shared" si="12"/>
        <v>0</v>
      </c>
      <c r="Q54" s="45">
        <f>SUM(D27:F27)-SUM('O3'!J14)</f>
        <v>0</v>
      </c>
      <c r="R54" s="45">
        <f>SUM(G27:I27)-SUM('O3'!J21)</f>
        <v>0</v>
      </c>
      <c r="S54" s="45">
        <f>SUM(J27:L27)-SUM('O3'!J27)</f>
        <v>0</v>
      </c>
      <c r="T54" s="45">
        <f>SUM(M27:O27)-SUM('O3'!J29)</f>
        <v>0</v>
      </c>
    </row>
  </sheetData>
  <sheetProtection algorithmName="SHA-512" hashValue="qoUr/898BKXu7DPozb2R+urgbeWLRrtmRP4LYfUdUk4mFLpdWArffR1hNCInKTOVclw7Ix+vhsaa90cdr4oXYw==" saltValue="6/Dp1NxC4Dj53QPStsGdAA==" spinCount="100000" sheet="1" objects="1" scenarios="1"/>
  <mergeCells count="6">
    <mergeCell ref="C2:O2"/>
    <mergeCell ref="C3:O3"/>
    <mergeCell ref="C4:O4"/>
    <mergeCell ref="C5:O5"/>
    <mergeCell ref="Q35:T35"/>
    <mergeCell ref="G30:K31"/>
  </mergeCells>
  <conditionalFormatting sqref="D40:L40">
    <cfRule type="cellIs" dxfId="19" priority="25" stopIfTrue="1" operator="notEqual">
      <formula>0</formula>
    </cfRule>
  </conditionalFormatting>
  <conditionalFormatting sqref="D42:L42">
    <cfRule type="cellIs" dxfId="18" priority="20" stopIfTrue="1" operator="notEqual">
      <formula>0</formula>
    </cfRule>
  </conditionalFormatting>
  <conditionalFormatting sqref="D46:L46">
    <cfRule type="cellIs" dxfId="17" priority="23" stopIfTrue="1" operator="notEqual">
      <formula>0</formula>
    </cfRule>
  </conditionalFormatting>
  <conditionalFormatting sqref="D52:L52">
    <cfRule type="cellIs" dxfId="16" priority="21" stopIfTrue="1" operator="notEqual">
      <formula>0</formula>
    </cfRule>
  </conditionalFormatting>
  <conditionalFormatting sqref="D48:O48">
    <cfRule type="cellIs" dxfId="15" priority="19" stopIfTrue="1" operator="notEqual">
      <formula>0</formula>
    </cfRule>
  </conditionalFormatting>
  <conditionalFormatting sqref="D11:P15">
    <cfRule type="expression" dxfId="14" priority="27" stopIfTrue="1">
      <formula>AND(D11&lt;&gt;"",OR(D11&lt;0,NOT(ISNUMBER(D11))))</formula>
    </cfRule>
  </conditionalFormatting>
  <conditionalFormatting sqref="D17:P21">
    <cfRule type="expression" dxfId="13" priority="10" stopIfTrue="1">
      <formula>AND(D17&lt;&gt;"",OR(D17&lt;0,NOT(ISNUMBER(D17))))</formula>
    </cfRule>
  </conditionalFormatting>
  <conditionalFormatting sqref="D23:P27">
    <cfRule type="expression" dxfId="12" priority="1" stopIfTrue="1">
      <formula>AND(D23&lt;&gt;"",OR(D23&lt;0,NOT(ISNUMBER(D23))))</formula>
    </cfRule>
  </conditionalFormatting>
  <conditionalFormatting sqref="F30">
    <cfRule type="expression" dxfId="11" priority="16">
      <formula>MAX(D36:T54) &gt;5</formula>
    </cfRule>
  </conditionalFormatting>
  <conditionalFormatting sqref="F31">
    <cfRule type="expression" dxfId="10" priority="15">
      <formula>MIN(D36:T54) &lt;-5</formula>
    </cfRule>
  </conditionalFormatting>
  <conditionalFormatting sqref="M44:O47">
    <cfRule type="cellIs" dxfId="9" priority="24" stopIfTrue="1" operator="notEqual">
      <formula>0</formula>
    </cfRule>
  </conditionalFormatting>
  <conditionalFormatting sqref="M50:O53">
    <cfRule type="cellIs" dxfId="8" priority="22" stopIfTrue="1" operator="notEqual">
      <formula>0</formula>
    </cfRule>
  </conditionalFormatting>
  <conditionalFormatting sqref="M9:P9">
    <cfRule type="expression" dxfId="7" priority="31" stopIfTrue="1">
      <formula>AND(M9&lt;&gt;"",OR(M9&lt;0,NOT(ISNUMBER(M9))))</formula>
    </cfRule>
  </conditionalFormatting>
  <conditionalFormatting sqref="R49:T49">
    <cfRule type="expression" dxfId="6" priority="30" stopIfTrue="1">
      <formula>R49&gt;#REF!</formula>
    </cfRule>
  </conditionalFormatting>
  <conditionalFormatting sqref="T36 M38:O42 Q38:T42 Q44:S48 T48 Q50:S54 D54:O54 T54">
    <cfRule type="cellIs" dxfId="5" priority="28" stopIfTrue="1" operator="notEqual">
      <formula>0</formula>
    </cfRule>
  </conditionalFormatting>
  <conditionalFormatting sqref="T44:T47 D47:L47 T50:T53">
    <cfRule type="expression" dxfId="4" priority="29" stopIfTrue="1">
      <formula>D44=1</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6752-B6C6-4CC5-AF2D-39BEE5E622ED}">
  <dimension ref="B1:O81"/>
  <sheetViews>
    <sheetView zoomScale="80" zoomScaleNormal="80" workbookViewId="0">
      <selection activeCell="G27" sqref="G27"/>
    </sheetView>
  </sheetViews>
  <sheetFormatPr defaultColWidth="8.8984375" defaultRowHeight="11.5"/>
  <cols>
    <col min="1" max="1" width="1.8984375" style="146" customWidth="1"/>
    <col min="2" max="2" width="20.69921875" style="146" customWidth="1"/>
    <col min="3" max="3" width="66.8984375" style="146" customWidth="1"/>
    <col min="4" max="11" width="20.69921875" style="146" customWidth="1"/>
    <col min="12" max="12" width="5.5" style="146" customWidth="1"/>
    <col min="13" max="13" width="20.69921875" style="146" customWidth="1"/>
    <col min="14" max="14" width="4.296875" style="146" customWidth="1"/>
    <col min="15" max="15" width="20.69921875" style="146" customWidth="1"/>
    <col min="16" max="16384" width="8.8984375" style="146"/>
  </cols>
  <sheetData>
    <row r="1" spans="2:15" ht="20">
      <c r="B1" s="12" t="s">
        <v>140</v>
      </c>
      <c r="C1" s="20"/>
      <c r="D1" s="147"/>
      <c r="E1" s="147"/>
      <c r="F1" s="147"/>
      <c r="G1" s="147"/>
      <c r="H1" s="147"/>
      <c r="I1" s="147"/>
      <c r="J1" s="147"/>
      <c r="K1" s="11"/>
      <c r="L1" s="148"/>
      <c r="M1" s="148"/>
      <c r="N1" s="148"/>
      <c r="O1" s="185"/>
    </row>
    <row r="2" spans="2:15" ht="18">
      <c r="B2" s="21"/>
      <c r="C2" s="390" t="s">
        <v>32</v>
      </c>
      <c r="D2" s="390"/>
      <c r="E2" s="390"/>
      <c r="F2" s="390"/>
      <c r="G2" s="390"/>
      <c r="H2" s="390"/>
      <c r="I2" s="390"/>
      <c r="J2" s="390"/>
      <c r="K2" s="390"/>
      <c r="L2" s="95"/>
      <c r="M2" s="21"/>
      <c r="N2" s="21"/>
      <c r="O2" s="18"/>
    </row>
    <row r="3" spans="2:15" ht="18">
      <c r="B3" s="21"/>
      <c r="C3" s="390" t="s">
        <v>141</v>
      </c>
      <c r="D3" s="390"/>
      <c r="E3" s="390"/>
      <c r="F3" s="390"/>
      <c r="G3" s="390"/>
      <c r="H3" s="390"/>
      <c r="I3" s="390"/>
      <c r="J3" s="390"/>
      <c r="K3" s="390"/>
      <c r="L3" s="95"/>
      <c r="M3" s="96"/>
      <c r="N3" s="96"/>
      <c r="O3" s="93"/>
    </row>
    <row r="4" spans="2:15" ht="18">
      <c r="B4" s="21"/>
      <c r="C4" s="390" t="s">
        <v>170</v>
      </c>
      <c r="D4" s="390"/>
      <c r="E4" s="390"/>
      <c r="F4" s="390"/>
      <c r="G4" s="390"/>
      <c r="H4" s="390"/>
      <c r="I4" s="390"/>
      <c r="J4" s="390"/>
      <c r="K4" s="390"/>
      <c r="L4" s="95"/>
      <c r="M4" s="21"/>
      <c r="N4" s="21"/>
      <c r="O4" s="18"/>
    </row>
    <row r="5" spans="2:15" ht="18">
      <c r="B5" s="21"/>
      <c r="C5" s="390" t="s">
        <v>53</v>
      </c>
      <c r="D5" s="390"/>
      <c r="E5" s="390"/>
      <c r="F5" s="390"/>
      <c r="G5" s="390"/>
      <c r="H5" s="390"/>
      <c r="I5" s="390"/>
      <c r="J5" s="390"/>
      <c r="K5" s="390"/>
      <c r="L5" s="97"/>
      <c r="M5" s="21"/>
      <c r="N5" s="21"/>
      <c r="O5" s="18"/>
    </row>
    <row r="6" spans="2:15" ht="14">
      <c r="B6" s="138"/>
      <c r="C6" s="22"/>
      <c r="D6" s="149"/>
      <c r="E6" s="148"/>
      <c r="F6" s="148"/>
      <c r="G6" s="148"/>
      <c r="H6" s="148"/>
      <c r="I6" s="148"/>
      <c r="J6" s="149"/>
      <c r="K6" s="149"/>
      <c r="L6" s="148"/>
      <c r="M6" s="148"/>
      <c r="N6" s="148"/>
      <c r="O6" s="185"/>
    </row>
    <row r="7" spans="2:15" ht="20.149999999999999" customHeight="1">
      <c r="B7" s="426" t="s">
        <v>0</v>
      </c>
      <c r="C7" s="427"/>
      <c r="D7" s="123"/>
      <c r="E7" s="124"/>
      <c r="F7" s="124"/>
      <c r="G7" s="98" t="s">
        <v>142</v>
      </c>
      <c r="H7" s="99"/>
      <c r="I7" s="100"/>
      <c r="J7" s="432" t="s">
        <v>143</v>
      </c>
      <c r="K7" s="433"/>
      <c r="L7" s="434"/>
      <c r="M7" s="148"/>
      <c r="N7" s="148"/>
      <c r="O7" s="185"/>
    </row>
    <row r="8" spans="2:15" ht="20.149999999999999" customHeight="1">
      <c r="B8" s="428"/>
      <c r="C8" s="429"/>
      <c r="D8" s="432" t="s">
        <v>118</v>
      </c>
      <c r="E8" s="434"/>
      <c r="F8" s="432" t="s">
        <v>144</v>
      </c>
      <c r="G8" s="435"/>
      <c r="H8" s="432" t="s">
        <v>145</v>
      </c>
      <c r="I8" s="435"/>
      <c r="J8" s="436" t="s">
        <v>123</v>
      </c>
      <c r="K8" s="436" t="s">
        <v>124</v>
      </c>
      <c r="L8" s="439"/>
      <c r="M8" s="149"/>
      <c r="N8" s="149"/>
      <c r="O8" s="186"/>
    </row>
    <row r="9" spans="2:15" ht="12.5">
      <c r="B9" s="428"/>
      <c r="C9" s="429"/>
      <c r="D9" s="442" t="s">
        <v>85</v>
      </c>
      <c r="E9" s="442" t="s">
        <v>84</v>
      </c>
      <c r="F9" s="408" t="s">
        <v>85</v>
      </c>
      <c r="G9" s="408" t="s">
        <v>84</v>
      </c>
      <c r="H9" s="408" t="s">
        <v>85</v>
      </c>
      <c r="I9" s="408" t="s">
        <v>84</v>
      </c>
      <c r="J9" s="437"/>
      <c r="K9" s="437"/>
      <c r="L9" s="440"/>
      <c r="M9" s="149"/>
      <c r="N9" s="149"/>
      <c r="O9" s="186"/>
    </row>
    <row r="10" spans="2:15" ht="12.5">
      <c r="B10" s="430"/>
      <c r="C10" s="431"/>
      <c r="D10" s="409"/>
      <c r="E10" s="409"/>
      <c r="F10" s="409"/>
      <c r="G10" s="409"/>
      <c r="H10" s="409"/>
      <c r="I10" s="409"/>
      <c r="J10" s="438"/>
      <c r="K10" s="438"/>
      <c r="L10" s="441"/>
      <c r="M10" s="149"/>
      <c r="N10" s="149"/>
      <c r="O10" s="186"/>
    </row>
    <row r="11" spans="2:15" s="150" customFormat="1" ht="20.149999999999999" customHeight="1">
      <c r="B11" s="263"/>
      <c r="C11" s="22" t="s">
        <v>146</v>
      </c>
      <c r="D11" s="352">
        <f t="shared" ref="D11:K20" si="0">+D21+D31</f>
        <v>0</v>
      </c>
      <c r="E11" s="352">
        <f t="shared" si="0"/>
        <v>0</v>
      </c>
      <c r="F11" s="352">
        <f t="shared" si="0"/>
        <v>0</v>
      </c>
      <c r="G11" s="352">
        <f t="shared" si="0"/>
        <v>0</v>
      </c>
      <c r="H11" s="352">
        <f t="shared" si="0"/>
        <v>0</v>
      </c>
      <c r="I11" s="352">
        <f t="shared" si="0"/>
        <v>0</v>
      </c>
      <c r="J11" s="352">
        <f t="shared" si="0"/>
        <v>0</v>
      </c>
      <c r="K11" s="353">
        <f t="shared" si="0"/>
        <v>0</v>
      </c>
      <c r="L11" s="264"/>
      <c r="M11" s="265"/>
      <c r="N11" s="265"/>
      <c r="O11" s="266"/>
    </row>
    <row r="12" spans="2:15" ht="20.149999999999999" customHeight="1">
      <c r="B12" s="187"/>
      <c r="C12" s="24" t="s">
        <v>77</v>
      </c>
      <c r="D12" s="354">
        <f t="shared" si="0"/>
        <v>0</v>
      </c>
      <c r="E12" s="354">
        <f t="shared" si="0"/>
        <v>0</v>
      </c>
      <c r="F12" s="354">
        <f t="shared" si="0"/>
        <v>0</v>
      </c>
      <c r="G12" s="354">
        <f t="shared" si="0"/>
        <v>0</v>
      </c>
      <c r="H12" s="354">
        <f t="shared" si="0"/>
        <v>0</v>
      </c>
      <c r="I12" s="354">
        <f t="shared" si="0"/>
        <v>0</v>
      </c>
      <c r="J12" s="354">
        <f t="shared" si="0"/>
        <v>0</v>
      </c>
      <c r="K12" s="355">
        <f t="shared" si="0"/>
        <v>0</v>
      </c>
      <c r="L12" s="101"/>
      <c r="M12" s="149"/>
      <c r="N12" s="149"/>
      <c r="O12" s="186"/>
    </row>
    <row r="13" spans="2:15" ht="20.149999999999999" customHeight="1">
      <c r="B13" s="187"/>
      <c r="C13" s="24" t="s">
        <v>78</v>
      </c>
      <c r="D13" s="354">
        <f t="shared" si="0"/>
        <v>0</v>
      </c>
      <c r="E13" s="354">
        <f t="shared" si="0"/>
        <v>0</v>
      </c>
      <c r="F13" s="354">
        <f t="shared" si="0"/>
        <v>0</v>
      </c>
      <c r="G13" s="354">
        <f t="shared" si="0"/>
        <v>0</v>
      </c>
      <c r="H13" s="354">
        <f t="shared" si="0"/>
        <v>0</v>
      </c>
      <c r="I13" s="354">
        <f t="shared" si="0"/>
        <v>0</v>
      </c>
      <c r="J13" s="354">
        <f t="shared" si="0"/>
        <v>0</v>
      </c>
      <c r="K13" s="355">
        <f t="shared" si="0"/>
        <v>0</v>
      </c>
      <c r="L13" s="101"/>
      <c r="M13" s="149"/>
      <c r="N13" s="149"/>
      <c r="O13" s="186"/>
    </row>
    <row r="14" spans="2:15" ht="20.149999999999999" customHeight="1">
      <c r="B14" s="187"/>
      <c r="C14" s="102" t="s">
        <v>147</v>
      </c>
      <c r="D14" s="354">
        <f t="shared" si="0"/>
        <v>0</v>
      </c>
      <c r="E14" s="354">
        <f t="shared" si="0"/>
        <v>0</v>
      </c>
      <c r="F14" s="354">
        <f t="shared" si="0"/>
        <v>0</v>
      </c>
      <c r="G14" s="354">
        <f t="shared" si="0"/>
        <v>0</v>
      </c>
      <c r="H14" s="354">
        <f t="shared" si="0"/>
        <v>0</v>
      </c>
      <c r="I14" s="354">
        <f t="shared" si="0"/>
        <v>0</v>
      </c>
      <c r="J14" s="354">
        <f t="shared" si="0"/>
        <v>0</v>
      </c>
      <c r="K14" s="355">
        <f t="shared" si="0"/>
        <v>0</v>
      </c>
      <c r="L14" s="101"/>
      <c r="M14" s="149"/>
      <c r="N14" s="149"/>
      <c r="O14" s="186"/>
    </row>
    <row r="15" spans="2:15" ht="20.149999999999999" customHeight="1">
      <c r="B15" s="187"/>
      <c r="C15" s="102" t="s">
        <v>148</v>
      </c>
      <c r="D15" s="354">
        <f t="shared" si="0"/>
        <v>0</v>
      </c>
      <c r="E15" s="354">
        <f t="shared" si="0"/>
        <v>0</v>
      </c>
      <c r="F15" s="354">
        <f t="shared" si="0"/>
        <v>0</v>
      </c>
      <c r="G15" s="354">
        <f t="shared" si="0"/>
        <v>0</v>
      </c>
      <c r="H15" s="354">
        <f t="shared" si="0"/>
        <v>0</v>
      </c>
      <c r="I15" s="354">
        <f t="shared" si="0"/>
        <v>0</v>
      </c>
      <c r="J15" s="354">
        <f t="shared" si="0"/>
        <v>0</v>
      </c>
      <c r="K15" s="355">
        <f t="shared" si="0"/>
        <v>0</v>
      </c>
      <c r="L15" s="101"/>
      <c r="M15" s="149"/>
      <c r="N15" s="149"/>
      <c r="O15" s="186"/>
    </row>
    <row r="16" spans="2:15" ht="20.149999999999999" customHeight="1">
      <c r="B16" s="187"/>
      <c r="C16" s="103" t="s">
        <v>149</v>
      </c>
      <c r="D16" s="354">
        <f t="shared" si="0"/>
        <v>0</v>
      </c>
      <c r="E16" s="354">
        <f t="shared" si="0"/>
        <v>0</v>
      </c>
      <c r="F16" s="354">
        <f t="shared" si="0"/>
        <v>0</v>
      </c>
      <c r="G16" s="354">
        <f t="shared" si="0"/>
        <v>0</v>
      </c>
      <c r="H16" s="354">
        <f t="shared" si="0"/>
        <v>0</v>
      </c>
      <c r="I16" s="354">
        <f t="shared" si="0"/>
        <v>0</v>
      </c>
      <c r="J16" s="354">
        <f t="shared" si="0"/>
        <v>0</v>
      </c>
      <c r="K16" s="355">
        <f t="shared" si="0"/>
        <v>0</v>
      </c>
      <c r="L16" s="101"/>
      <c r="M16" s="149"/>
      <c r="N16" s="149"/>
      <c r="O16" s="186"/>
    </row>
    <row r="17" spans="2:15" ht="20.149999999999999" customHeight="1">
      <c r="B17" s="187"/>
      <c r="C17" s="102" t="s">
        <v>150</v>
      </c>
      <c r="D17" s="354">
        <f t="shared" si="0"/>
        <v>0</v>
      </c>
      <c r="E17" s="354">
        <f t="shared" si="0"/>
        <v>0</v>
      </c>
      <c r="F17" s="354">
        <f t="shared" si="0"/>
        <v>0</v>
      </c>
      <c r="G17" s="354">
        <f t="shared" si="0"/>
        <v>0</v>
      </c>
      <c r="H17" s="354">
        <f t="shared" si="0"/>
        <v>0</v>
      </c>
      <c r="I17" s="354">
        <f t="shared" si="0"/>
        <v>0</v>
      </c>
      <c r="J17" s="354">
        <f t="shared" si="0"/>
        <v>0</v>
      </c>
      <c r="K17" s="355">
        <f t="shared" si="0"/>
        <v>0</v>
      </c>
      <c r="L17" s="101"/>
      <c r="M17" s="149"/>
      <c r="N17" s="149"/>
      <c r="O17" s="186"/>
    </row>
    <row r="18" spans="2:15" ht="20.149999999999999" customHeight="1">
      <c r="B18" s="187"/>
      <c r="C18" s="102" t="s">
        <v>151</v>
      </c>
      <c r="D18" s="354">
        <f t="shared" si="0"/>
        <v>0</v>
      </c>
      <c r="E18" s="354">
        <f t="shared" si="0"/>
        <v>0</v>
      </c>
      <c r="F18" s="354">
        <f t="shared" si="0"/>
        <v>0</v>
      </c>
      <c r="G18" s="354">
        <f t="shared" si="0"/>
        <v>0</v>
      </c>
      <c r="H18" s="354">
        <f t="shared" si="0"/>
        <v>0</v>
      </c>
      <c r="I18" s="354">
        <f t="shared" si="0"/>
        <v>0</v>
      </c>
      <c r="J18" s="354">
        <f t="shared" si="0"/>
        <v>0</v>
      </c>
      <c r="K18" s="355">
        <f t="shared" si="0"/>
        <v>0</v>
      </c>
      <c r="L18" s="101"/>
      <c r="M18" s="149"/>
      <c r="N18" s="149"/>
      <c r="O18" s="186"/>
    </row>
    <row r="19" spans="2:15" ht="20.149999999999999" customHeight="1">
      <c r="B19" s="187"/>
      <c r="C19" s="102" t="s">
        <v>152</v>
      </c>
      <c r="D19" s="354">
        <f t="shared" si="0"/>
        <v>0</v>
      </c>
      <c r="E19" s="354">
        <f t="shared" si="0"/>
        <v>0</v>
      </c>
      <c r="F19" s="354">
        <f t="shared" si="0"/>
        <v>0</v>
      </c>
      <c r="G19" s="354">
        <f t="shared" si="0"/>
        <v>0</v>
      </c>
      <c r="H19" s="354">
        <f t="shared" si="0"/>
        <v>0</v>
      </c>
      <c r="I19" s="354">
        <f t="shared" si="0"/>
        <v>0</v>
      </c>
      <c r="J19" s="354">
        <f t="shared" si="0"/>
        <v>0</v>
      </c>
      <c r="K19" s="355">
        <f t="shared" si="0"/>
        <v>0</v>
      </c>
      <c r="L19" s="101"/>
      <c r="M19" s="149"/>
      <c r="N19" s="149"/>
      <c r="O19" s="186"/>
    </row>
    <row r="20" spans="2:15" ht="20.149999999999999" customHeight="1">
      <c r="B20" s="187"/>
      <c r="C20" s="24" t="s">
        <v>80</v>
      </c>
      <c r="D20" s="354">
        <f t="shared" si="0"/>
        <v>0</v>
      </c>
      <c r="E20" s="354">
        <f t="shared" si="0"/>
        <v>0</v>
      </c>
      <c r="F20" s="354">
        <f t="shared" si="0"/>
        <v>0</v>
      </c>
      <c r="G20" s="354">
        <f t="shared" si="0"/>
        <v>0</v>
      </c>
      <c r="H20" s="354">
        <f t="shared" si="0"/>
        <v>0</v>
      </c>
      <c r="I20" s="354">
        <f t="shared" si="0"/>
        <v>0</v>
      </c>
      <c r="J20" s="354">
        <f t="shared" si="0"/>
        <v>0</v>
      </c>
      <c r="K20" s="355">
        <f t="shared" si="0"/>
        <v>0</v>
      </c>
      <c r="L20" s="101"/>
      <c r="M20" s="149"/>
      <c r="N20" s="149"/>
      <c r="O20" s="186"/>
    </row>
    <row r="21" spans="2:15" s="150" customFormat="1" ht="20.149999999999999" customHeight="1">
      <c r="B21" s="263"/>
      <c r="C21" s="22" t="s">
        <v>153</v>
      </c>
      <c r="D21" s="316">
        <f>+F21+H21</f>
        <v>0</v>
      </c>
      <c r="E21" s="316">
        <f>+G21+I21</f>
        <v>0</v>
      </c>
      <c r="F21" s="352">
        <f t="shared" ref="F21:K21" si="1">+SUM(F22,F23,F30)</f>
        <v>0</v>
      </c>
      <c r="G21" s="352">
        <f t="shared" si="1"/>
        <v>0</v>
      </c>
      <c r="H21" s="352">
        <f t="shared" si="1"/>
        <v>0</v>
      </c>
      <c r="I21" s="352">
        <f t="shared" si="1"/>
        <v>0</v>
      </c>
      <c r="J21" s="352">
        <f t="shared" si="1"/>
        <v>0</v>
      </c>
      <c r="K21" s="356">
        <f t="shared" si="1"/>
        <v>0</v>
      </c>
      <c r="L21" s="267"/>
      <c r="M21" s="265"/>
      <c r="N21" s="265"/>
      <c r="O21" s="266"/>
    </row>
    <row r="22" spans="2:15" ht="20.149999999999999" customHeight="1">
      <c r="B22" s="188"/>
      <c r="C22" s="24" t="s">
        <v>77</v>
      </c>
      <c r="D22" s="327">
        <f t="shared" ref="D22:E30" si="2">+F22+H22</f>
        <v>0</v>
      </c>
      <c r="E22" s="327">
        <f t="shared" si="2"/>
        <v>0</v>
      </c>
      <c r="F22" s="357"/>
      <c r="G22" s="357"/>
      <c r="H22" s="357"/>
      <c r="I22" s="357"/>
      <c r="J22" s="357"/>
      <c r="K22" s="358"/>
      <c r="L22" s="101"/>
      <c r="M22" s="149"/>
      <c r="N22" s="149"/>
      <c r="O22" s="186"/>
    </row>
    <row r="23" spans="2:15" ht="20.149999999999999" customHeight="1">
      <c r="B23" s="189"/>
      <c r="C23" s="24" t="s">
        <v>78</v>
      </c>
      <c r="D23" s="327">
        <f t="shared" si="2"/>
        <v>0</v>
      </c>
      <c r="E23" s="327">
        <f t="shared" si="2"/>
        <v>0</v>
      </c>
      <c r="F23" s="354">
        <f t="shared" ref="F23:K23" si="3">SUM(F24:F29)</f>
        <v>0</v>
      </c>
      <c r="G23" s="354">
        <f t="shared" si="3"/>
        <v>0</v>
      </c>
      <c r="H23" s="354">
        <f t="shared" si="3"/>
        <v>0</v>
      </c>
      <c r="I23" s="354">
        <f t="shared" si="3"/>
        <v>0</v>
      </c>
      <c r="J23" s="354">
        <f t="shared" si="3"/>
        <v>0</v>
      </c>
      <c r="K23" s="355">
        <f t="shared" si="3"/>
        <v>0</v>
      </c>
      <c r="L23" s="101"/>
      <c r="M23" s="149"/>
      <c r="N23" s="149"/>
      <c r="O23" s="186"/>
    </row>
    <row r="24" spans="2:15" ht="20.149999999999999" customHeight="1">
      <c r="B24" s="189"/>
      <c r="C24" s="102" t="s">
        <v>147</v>
      </c>
      <c r="D24" s="327">
        <f t="shared" si="2"/>
        <v>0</v>
      </c>
      <c r="E24" s="327">
        <f t="shared" si="2"/>
        <v>0</v>
      </c>
      <c r="F24" s="357"/>
      <c r="G24" s="357"/>
      <c r="H24" s="357"/>
      <c r="I24" s="357"/>
      <c r="J24" s="357"/>
      <c r="K24" s="358"/>
      <c r="L24" s="101"/>
      <c r="M24" s="149"/>
      <c r="N24" s="149"/>
      <c r="O24" s="186"/>
    </row>
    <row r="25" spans="2:15" ht="20.149999999999999" customHeight="1">
      <c r="B25" s="189"/>
      <c r="C25" s="102" t="s">
        <v>148</v>
      </c>
      <c r="D25" s="327">
        <f t="shared" si="2"/>
        <v>0</v>
      </c>
      <c r="E25" s="327">
        <f t="shared" si="2"/>
        <v>0</v>
      </c>
      <c r="F25" s="357"/>
      <c r="G25" s="357"/>
      <c r="H25" s="357"/>
      <c r="I25" s="357"/>
      <c r="J25" s="357"/>
      <c r="K25" s="358"/>
      <c r="L25" s="101"/>
      <c r="M25" s="149"/>
      <c r="N25" s="149"/>
      <c r="O25" s="186"/>
    </row>
    <row r="26" spans="2:15" ht="20.149999999999999" customHeight="1">
      <c r="B26" s="189"/>
      <c r="C26" s="103" t="s">
        <v>149</v>
      </c>
      <c r="D26" s="327">
        <f t="shared" si="2"/>
        <v>0</v>
      </c>
      <c r="E26" s="327">
        <f t="shared" si="2"/>
        <v>0</v>
      </c>
      <c r="F26" s="357"/>
      <c r="G26" s="357"/>
      <c r="H26" s="357"/>
      <c r="I26" s="357"/>
      <c r="J26" s="357"/>
      <c r="K26" s="358"/>
      <c r="L26" s="101"/>
      <c r="M26" s="149"/>
      <c r="N26" s="149"/>
      <c r="O26" s="186"/>
    </row>
    <row r="27" spans="2:15" ht="20.149999999999999" customHeight="1">
      <c r="B27" s="189"/>
      <c r="C27" s="102" t="s">
        <v>150</v>
      </c>
      <c r="D27" s="327">
        <f t="shared" si="2"/>
        <v>0</v>
      </c>
      <c r="E27" s="327">
        <f t="shared" si="2"/>
        <v>0</v>
      </c>
      <c r="F27" s="357"/>
      <c r="G27" s="357"/>
      <c r="H27" s="357"/>
      <c r="I27" s="357"/>
      <c r="J27" s="357"/>
      <c r="K27" s="358"/>
      <c r="L27" s="101"/>
      <c r="M27" s="149"/>
      <c r="N27" s="149"/>
      <c r="O27" s="186"/>
    </row>
    <row r="28" spans="2:15" ht="20.149999999999999" customHeight="1">
      <c r="B28" s="189"/>
      <c r="C28" s="102" t="s">
        <v>151</v>
      </c>
      <c r="D28" s="327">
        <f t="shared" si="2"/>
        <v>0</v>
      </c>
      <c r="E28" s="327">
        <f t="shared" si="2"/>
        <v>0</v>
      </c>
      <c r="F28" s="357"/>
      <c r="G28" s="357"/>
      <c r="H28" s="357"/>
      <c r="I28" s="357"/>
      <c r="J28" s="357"/>
      <c r="K28" s="358"/>
      <c r="L28" s="101"/>
      <c r="M28" s="149"/>
      <c r="N28" s="149"/>
      <c r="O28" s="186"/>
    </row>
    <row r="29" spans="2:15" ht="20.149999999999999" customHeight="1">
      <c r="B29" s="189"/>
      <c r="C29" s="102" t="s">
        <v>152</v>
      </c>
      <c r="D29" s="327">
        <f t="shared" si="2"/>
        <v>0</v>
      </c>
      <c r="E29" s="327">
        <f t="shared" si="2"/>
        <v>0</v>
      </c>
      <c r="F29" s="357"/>
      <c r="G29" s="357"/>
      <c r="H29" s="357"/>
      <c r="I29" s="357"/>
      <c r="J29" s="357"/>
      <c r="K29" s="358"/>
      <c r="L29" s="101"/>
      <c r="M29" s="149"/>
      <c r="N29" s="149"/>
      <c r="O29" s="186"/>
    </row>
    <row r="30" spans="2:15" ht="20.149999999999999" customHeight="1">
      <c r="B30" s="190"/>
      <c r="C30" s="24" t="s">
        <v>80</v>
      </c>
      <c r="D30" s="327">
        <f t="shared" si="2"/>
        <v>0</v>
      </c>
      <c r="E30" s="327">
        <f t="shared" si="2"/>
        <v>0</v>
      </c>
      <c r="F30" s="357"/>
      <c r="G30" s="357"/>
      <c r="H30" s="357"/>
      <c r="I30" s="357"/>
      <c r="J30" s="357"/>
      <c r="K30" s="358"/>
      <c r="L30" s="101"/>
      <c r="M30" s="149"/>
      <c r="N30" s="149"/>
      <c r="O30" s="186"/>
    </row>
    <row r="31" spans="2:15" s="150" customFormat="1" ht="20.149999999999999" customHeight="1">
      <c r="B31" s="263"/>
      <c r="C31" s="22" t="s">
        <v>154</v>
      </c>
      <c r="D31" s="316">
        <f>+F31+H31</f>
        <v>0</v>
      </c>
      <c r="E31" s="316">
        <f>+G31+I31</f>
        <v>0</v>
      </c>
      <c r="F31" s="352">
        <f t="shared" ref="F31:K31" si="4">+SUM(F32,F33,F40)</f>
        <v>0</v>
      </c>
      <c r="G31" s="352">
        <f t="shared" si="4"/>
        <v>0</v>
      </c>
      <c r="H31" s="352">
        <f t="shared" si="4"/>
        <v>0</v>
      </c>
      <c r="I31" s="352">
        <f t="shared" si="4"/>
        <v>0</v>
      </c>
      <c r="J31" s="352">
        <f t="shared" si="4"/>
        <v>0</v>
      </c>
      <c r="K31" s="356">
        <f t="shared" si="4"/>
        <v>0</v>
      </c>
      <c r="L31" s="267"/>
      <c r="M31" s="265"/>
      <c r="N31" s="265"/>
      <c r="O31" s="266"/>
    </row>
    <row r="32" spans="2:15" ht="20.149999999999999" customHeight="1">
      <c r="B32" s="188"/>
      <c r="C32" s="24" t="s">
        <v>77</v>
      </c>
      <c r="D32" s="327">
        <f t="shared" ref="D32:E40" si="5">+F32+H32</f>
        <v>0</v>
      </c>
      <c r="E32" s="327">
        <f t="shared" si="5"/>
        <v>0</v>
      </c>
      <c r="F32" s="357"/>
      <c r="G32" s="357"/>
      <c r="H32" s="357"/>
      <c r="I32" s="357"/>
      <c r="J32" s="357"/>
      <c r="K32" s="358"/>
      <c r="L32" s="101"/>
      <c r="M32" s="149"/>
      <c r="N32" s="149"/>
      <c r="O32" s="186"/>
    </row>
    <row r="33" spans="2:15" ht="20.149999999999999" customHeight="1">
      <c r="B33" s="189"/>
      <c r="C33" s="24" t="s">
        <v>78</v>
      </c>
      <c r="D33" s="327">
        <f t="shared" si="5"/>
        <v>0</v>
      </c>
      <c r="E33" s="327">
        <f t="shared" si="5"/>
        <v>0</v>
      </c>
      <c r="F33" s="354">
        <f t="shared" ref="F33:K33" si="6">SUM(F34:F39)</f>
        <v>0</v>
      </c>
      <c r="G33" s="354">
        <f t="shared" si="6"/>
        <v>0</v>
      </c>
      <c r="H33" s="354">
        <f t="shared" si="6"/>
        <v>0</v>
      </c>
      <c r="I33" s="354">
        <f t="shared" si="6"/>
        <v>0</v>
      </c>
      <c r="J33" s="354">
        <f t="shared" si="6"/>
        <v>0</v>
      </c>
      <c r="K33" s="355">
        <f t="shared" si="6"/>
        <v>0</v>
      </c>
      <c r="L33" s="101"/>
      <c r="M33" s="149"/>
      <c r="N33" s="149"/>
      <c r="O33" s="186"/>
    </row>
    <row r="34" spans="2:15" ht="20.149999999999999" customHeight="1">
      <c r="B34" s="189"/>
      <c r="C34" s="102" t="s">
        <v>147</v>
      </c>
      <c r="D34" s="327">
        <f t="shared" si="5"/>
        <v>0</v>
      </c>
      <c r="E34" s="327">
        <f t="shared" si="5"/>
        <v>0</v>
      </c>
      <c r="F34" s="357"/>
      <c r="G34" s="357"/>
      <c r="H34" s="357"/>
      <c r="I34" s="357"/>
      <c r="J34" s="357"/>
      <c r="K34" s="358"/>
      <c r="L34" s="101"/>
      <c r="M34" s="149"/>
      <c r="N34" s="149"/>
      <c r="O34" s="186"/>
    </row>
    <row r="35" spans="2:15" ht="20.149999999999999" customHeight="1">
      <c r="B35" s="189"/>
      <c r="C35" s="102" t="s">
        <v>148</v>
      </c>
      <c r="D35" s="327">
        <f t="shared" si="5"/>
        <v>0</v>
      </c>
      <c r="E35" s="327">
        <f t="shared" si="5"/>
        <v>0</v>
      </c>
      <c r="F35" s="357"/>
      <c r="G35" s="357"/>
      <c r="H35" s="357"/>
      <c r="I35" s="357"/>
      <c r="J35" s="357"/>
      <c r="K35" s="358"/>
      <c r="L35" s="101"/>
      <c r="M35" s="149"/>
      <c r="N35" s="149"/>
      <c r="O35" s="186"/>
    </row>
    <row r="36" spans="2:15" ht="20.149999999999999" customHeight="1">
      <c r="B36" s="189"/>
      <c r="C36" s="103" t="s">
        <v>149</v>
      </c>
      <c r="D36" s="327">
        <f t="shared" si="5"/>
        <v>0</v>
      </c>
      <c r="E36" s="327">
        <f t="shared" si="5"/>
        <v>0</v>
      </c>
      <c r="F36" s="357"/>
      <c r="G36" s="357"/>
      <c r="H36" s="357"/>
      <c r="I36" s="357"/>
      <c r="J36" s="357"/>
      <c r="K36" s="358"/>
      <c r="L36" s="101"/>
      <c r="M36" s="149"/>
      <c r="N36" s="149"/>
      <c r="O36" s="186"/>
    </row>
    <row r="37" spans="2:15" ht="20.149999999999999" customHeight="1">
      <c r="B37" s="189"/>
      <c r="C37" s="102" t="s">
        <v>150</v>
      </c>
      <c r="D37" s="327">
        <f t="shared" si="5"/>
        <v>0</v>
      </c>
      <c r="E37" s="327">
        <f t="shared" si="5"/>
        <v>0</v>
      </c>
      <c r="F37" s="357"/>
      <c r="G37" s="357"/>
      <c r="H37" s="357"/>
      <c r="I37" s="357"/>
      <c r="J37" s="357"/>
      <c r="K37" s="358"/>
      <c r="L37" s="101"/>
      <c r="M37" s="149"/>
      <c r="N37" s="149"/>
      <c r="O37" s="186"/>
    </row>
    <row r="38" spans="2:15" ht="20.149999999999999" customHeight="1">
      <c r="B38" s="189"/>
      <c r="C38" s="102" t="s">
        <v>151</v>
      </c>
      <c r="D38" s="327">
        <f t="shared" si="5"/>
        <v>0</v>
      </c>
      <c r="E38" s="327">
        <f t="shared" si="5"/>
        <v>0</v>
      </c>
      <c r="F38" s="357"/>
      <c r="G38" s="357"/>
      <c r="H38" s="357"/>
      <c r="I38" s="357"/>
      <c r="J38" s="357"/>
      <c r="K38" s="358"/>
      <c r="L38" s="101"/>
      <c r="M38" s="149"/>
      <c r="N38" s="149"/>
      <c r="O38" s="186"/>
    </row>
    <row r="39" spans="2:15" ht="20.149999999999999" customHeight="1">
      <c r="B39" s="189"/>
      <c r="C39" s="102" t="s">
        <v>152</v>
      </c>
      <c r="D39" s="327">
        <f t="shared" si="5"/>
        <v>0</v>
      </c>
      <c r="E39" s="327">
        <f t="shared" si="5"/>
        <v>0</v>
      </c>
      <c r="F39" s="357"/>
      <c r="G39" s="357"/>
      <c r="H39" s="357"/>
      <c r="I39" s="357"/>
      <c r="J39" s="357"/>
      <c r="K39" s="358"/>
      <c r="L39" s="101"/>
      <c r="M39" s="149"/>
      <c r="N39" s="149"/>
      <c r="O39" s="186"/>
    </row>
    <row r="40" spans="2:15" ht="20.149999999999999" customHeight="1">
      <c r="B40" s="190"/>
      <c r="C40" s="24" t="s">
        <v>80</v>
      </c>
      <c r="D40" s="327">
        <f t="shared" si="5"/>
        <v>0</v>
      </c>
      <c r="E40" s="327">
        <f t="shared" si="5"/>
        <v>0</v>
      </c>
      <c r="F40" s="357"/>
      <c r="G40" s="357"/>
      <c r="H40" s="357"/>
      <c r="I40" s="357"/>
      <c r="J40" s="357"/>
      <c r="K40" s="359"/>
      <c r="L40" s="125"/>
      <c r="M40" s="149"/>
      <c r="N40" s="149"/>
      <c r="O40" s="186"/>
    </row>
    <row r="41" spans="2:15" ht="35.15" customHeight="1">
      <c r="B41" s="123"/>
      <c r="C41" s="410" t="s">
        <v>155</v>
      </c>
      <c r="D41" s="410"/>
      <c r="E41" s="410"/>
      <c r="F41" s="410"/>
      <c r="G41" s="410"/>
      <c r="H41" s="410"/>
      <c r="I41" s="410"/>
      <c r="J41" s="410"/>
      <c r="K41" s="410"/>
      <c r="L41" s="125"/>
      <c r="M41" s="126"/>
      <c r="N41" s="126"/>
      <c r="O41" s="127"/>
    </row>
    <row r="42" spans="2:15" ht="14">
      <c r="B42" s="1"/>
      <c r="C42" s="1"/>
      <c r="D42" s="1"/>
      <c r="E42" s="1"/>
      <c r="F42" s="1"/>
      <c r="G42" s="1"/>
      <c r="H42" s="1"/>
      <c r="I42" s="1"/>
      <c r="J42" s="1"/>
      <c r="K42" s="1"/>
      <c r="L42" s="9"/>
      <c r="M42" s="1"/>
      <c r="N42" s="9"/>
      <c r="O42" s="1"/>
    </row>
    <row r="43" spans="2:15" ht="14">
      <c r="B43" s="1"/>
      <c r="C43" s="1"/>
      <c r="D43" s="1"/>
      <c r="E43" s="1"/>
      <c r="F43" s="1"/>
      <c r="G43" s="1"/>
      <c r="H43" s="1"/>
      <c r="I43" s="1"/>
      <c r="J43" s="1"/>
      <c r="K43" s="1"/>
      <c r="L43" s="9"/>
      <c r="M43" s="1"/>
      <c r="N43" s="9"/>
      <c r="O43" s="1"/>
    </row>
    <row r="44" spans="2:15" ht="14">
      <c r="B44" s="162"/>
      <c r="C44" s="1"/>
      <c r="D44" s="162"/>
      <c r="E44" s="269" t="s">
        <v>33</v>
      </c>
      <c r="F44" s="275">
        <f>MAX(D52:O81)</f>
        <v>0</v>
      </c>
      <c r="G44" s="163"/>
      <c r="H44" s="163"/>
      <c r="I44" s="163"/>
      <c r="J44" s="163"/>
      <c r="K44" s="163"/>
      <c r="L44" s="161"/>
      <c r="M44" s="163"/>
      <c r="N44" s="161"/>
      <c r="O44" s="163"/>
    </row>
    <row r="45" spans="2:15" ht="20">
      <c r="B45" s="104" t="s">
        <v>31</v>
      </c>
      <c r="C45" s="105"/>
      <c r="D45" s="76"/>
      <c r="E45" s="271" t="s">
        <v>34</v>
      </c>
      <c r="F45" s="272">
        <f>MIN(D52:O81)</f>
        <v>0</v>
      </c>
      <c r="G45" s="76"/>
      <c r="H45" s="106"/>
      <c r="I45" s="34"/>
      <c r="J45" s="34"/>
      <c r="K45" s="34"/>
      <c r="L45" s="34"/>
      <c r="M45" s="161"/>
      <c r="N45" s="161"/>
      <c r="O45" s="161"/>
    </row>
    <row r="46" spans="2:15" ht="14">
      <c r="B46" s="162"/>
      <c r="C46" s="1"/>
      <c r="D46" s="162"/>
      <c r="E46" s="163"/>
      <c r="F46" s="163"/>
      <c r="G46" s="163"/>
      <c r="H46" s="161"/>
      <c r="I46" s="161"/>
      <c r="J46" s="161"/>
      <c r="K46" s="161"/>
      <c r="L46" s="161"/>
      <c r="M46" s="161"/>
      <c r="N46" s="161"/>
      <c r="O46" s="161"/>
    </row>
    <row r="47" spans="2:15" ht="14">
      <c r="B47" s="162"/>
      <c r="C47" s="1"/>
      <c r="D47" s="162"/>
      <c r="E47" s="163"/>
      <c r="F47" s="163"/>
      <c r="G47" s="163"/>
      <c r="H47" s="163"/>
      <c r="I47" s="163"/>
      <c r="J47" s="163"/>
      <c r="K47" s="163"/>
      <c r="L47" s="161"/>
      <c r="M47" s="163"/>
      <c r="N47" s="161"/>
      <c r="O47" s="163"/>
    </row>
    <row r="48" spans="2:15" ht="14">
      <c r="B48" s="411" t="s">
        <v>0</v>
      </c>
      <c r="C48" s="412"/>
      <c r="D48" s="128"/>
      <c r="E48" s="129"/>
      <c r="F48" s="129"/>
      <c r="G48" s="107" t="s">
        <v>142</v>
      </c>
      <c r="H48" s="108"/>
      <c r="I48" s="109"/>
      <c r="J48" s="417" t="s">
        <v>143</v>
      </c>
      <c r="K48" s="418"/>
      <c r="L48" s="110"/>
      <c r="M48" s="191"/>
      <c r="N48" s="192"/>
      <c r="O48" s="191"/>
    </row>
    <row r="49" spans="2:15" ht="14">
      <c r="B49" s="413"/>
      <c r="C49" s="414"/>
      <c r="D49" s="417" t="s">
        <v>118</v>
      </c>
      <c r="E49" s="418"/>
      <c r="F49" s="417" t="s">
        <v>144</v>
      </c>
      <c r="G49" s="419"/>
      <c r="H49" s="417" t="s">
        <v>145</v>
      </c>
      <c r="I49" s="419"/>
      <c r="J49" s="420" t="s">
        <v>123</v>
      </c>
      <c r="K49" s="423" t="s">
        <v>124</v>
      </c>
      <c r="L49" s="60"/>
      <c r="M49" s="402" t="s">
        <v>156</v>
      </c>
      <c r="N49" s="130"/>
      <c r="O49" s="402" t="s">
        <v>157</v>
      </c>
    </row>
    <row r="50" spans="2:15" ht="14">
      <c r="B50" s="413"/>
      <c r="C50" s="414"/>
      <c r="D50" s="405" t="s">
        <v>85</v>
      </c>
      <c r="E50" s="405" t="s">
        <v>84</v>
      </c>
      <c r="F50" s="407" t="s">
        <v>85</v>
      </c>
      <c r="G50" s="407" t="s">
        <v>84</v>
      </c>
      <c r="H50" s="407" t="s">
        <v>85</v>
      </c>
      <c r="I50" s="407" t="s">
        <v>84</v>
      </c>
      <c r="J50" s="421"/>
      <c r="K50" s="424"/>
      <c r="L50" s="60"/>
      <c r="M50" s="403"/>
      <c r="N50" s="130"/>
      <c r="O50" s="403"/>
    </row>
    <row r="51" spans="2:15" ht="14">
      <c r="B51" s="415"/>
      <c r="C51" s="416"/>
      <c r="D51" s="406"/>
      <c r="E51" s="406"/>
      <c r="F51" s="406"/>
      <c r="G51" s="406"/>
      <c r="H51" s="406"/>
      <c r="I51" s="406"/>
      <c r="J51" s="422"/>
      <c r="K51" s="425"/>
      <c r="L51" s="60"/>
      <c r="M51" s="404"/>
      <c r="N51" s="130"/>
      <c r="O51" s="404"/>
    </row>
    <row r="52" spans="2:15" ht="15.5">
      <c r="B52" s="194"/>
      <c r="C52" s="131" t="s">
        <v>146</v>
      </c>
      <c r="D52" s="61">
        <f>+D11-SUM(D21,D31)</f>
        <v>0</v>
      </c>
      <c r="E52" s="61">
        <f t="shared" ref="E52:K52" si="7">+E11-SUM(E21,E31)</f>
        <v>0</v>
      </c>
      <c r="F52" s="61">
        <f t="shared" si="7"/>
        <v>0</v>
      </c>
      <c r="G52" s="61">
        <f t="shared" si="7"/>
        <v>0</v>
      </c>
      <c r="H52" s="61">
        <f t="shared" si="7"/>
        <v>0</v>
      </c>
      <c r="I52" s="61">
        <f t="shared" si="7"/>
        <v>0</v>
      </c>
      <c r="J52" s="61">
        <f t="shared" si="7"/>
        <v>0</v>
      </c>
      <c r="K52" s="61">
        <f t="shared" si="7"/>
        <v>0</v>
      </c>
      <c r="L52" s="130"/>
      <c r="M52" s="61">
        <f>IF(SUM(J11:K11)&lt;SUM(D11:E11),0,SUM(D11:E11)-SUM(J11:K11))</f>
        <v>0</v>
      </c>
      <c r="N52" s="149"/>
      <c r="O52" s="61">
        <f>+IF(AND(SUM('O3'!M29)&gt;0,SUM('O5'!D11:E11)=0),111,IF(SUM('O5'!D11:E11)&gt;SUM('O3'!M29),111,0))</f>
        <v>0</v>
      </c>
    </row>
    <row r="53" spans="2:15" ht="14">
      <c r="B53" s="193"/>
      <c r="C53" s="111" t="s">
        <v>77</v>
      </c>
      <c r="D53" s="40">
        <f t="shared" ref="D53:K61" si="8">+D12-SUM(D22,D32)</f>
        <v>0</v>
      </c>
      <c r="E53" s="40">
        <f t="shared" si="8"/>
        <v>0</v>
      </c>
      <c r="F53" s="40">
        <f t="shared" si="8"/>
        <v>0</v>
      </c>
      <c r="G53" s="40">
        <f t="shared" si="8"/>
        <v>0</v>
      </c>
      <c r="H53" s="40">
        <f t="shared" si="8"/>
        <v>0</v>
      </c>
      <c r="I53" s="40">
        <f t="shared" si="8"/>
        <v>0</v>
      </c>
      <c r="J53" s="40">
        <f t="shared" si="8"/>
        <v>0</v>
      </c>
      <c r="K53" s="40">
        <f t="shared" si="8"/>
        <v>0</v>
      </c>
      <c r="L53" s="130"/>
      <c r="M53" s="40">
        <f t="shared" ref="M53:M81" si="9">IF(SUM(J12:K12)&lt;SUM(D12:E12),0,SUM(D12:E12)-SUM(J12:K12))</f>
        <v>0</v>
      </c>
      <c r="N53" s="149"/>
      <c r="O53" s="40">
        <f>+IF(AND(SUM('O3'!M31)&gt;0,SUM('O5'!J11)=0),111,IF(SUM('O5'!J11)&gt;SUM('O3'!M31),111,0))</f>
        <v>0</v>
      </c>
    </row>
    <row r="54" spans="2:15" ht="14">
      <c r="B54" s="193"/>
      <c r="C54" s="111" t="s">
        <v>78</v>
      </c>
      <c r="D54" s="40">
        <f t="shared" si="8"/>
        <v>0</v>
      </c>
      <c r="E54" s="40">
        <f t="shared" si="8"/>
        <v>0</v>
      </c>
      <c r="F54" s="40">
        <f t="shared" si="8"/>
        <v>0</v>
      </c>
      <c r="G54" s="40">
        <f t="shared" si="8"/>
        <v>0</v>
      </c>
      <c r="H54" s="40">
        <f t="shared" si="8"/>
        <v>0</v>
      </c>
      <c r="I54" s="40">
        <f t="shared" si="8"/>
        <v>0</v>
      </c>
      <c r="J54" s="40">
        <f t="shared" si="8"/>
        <v>0</v>
      </c>
      <c r="K54" s="40">
        <f t="shared" si="8"/>
        <v>0</v>
      </c>
      <c r="L54" s="130"/>
      <c r="M54" s="40">
        <f t="shared" si="9"/>
        <v>0</v>
      </c>
      <c r="N54" s="149"/>
      <c r="O54" s="40">
        <f>+IF(AND(SUM('O3'!M32)&gt;0,SUM('O5'!K11)=0),111,IF(SUM('O5'!K11)&gt;SUM('O3'!M32),111,0))</f>
        <v>0</v>
      </c>
    </row>
    <row r="55" spans="2:15" ht="16.5">
      <c r="B55" s="193"/>
      <c r="C55" s="112" t="s">
        <v>158</v>
      </c>
      <c r="D55" s="40">
        <f t="shared" si="8"/>
        <v>0</v>
      </c>
      <c r="E55" s="40">
        <f t="shared" si="8"/>
        <v>0</v>
      </c>
      <c r="F55" s="40">
        <f t="shared" si="8"/>
        <v>0</v>
      </c>
      <c r="G55" s="40">
        <f t="shared" si="8"/>
        <v>0</v>
      </c>
      <c r="H55" s="40">
        <f t="shared" si="8"/>
        <v>0</v>
      </c>
      <c r="I55" s="40">
        <f t="shared" si="8"/>
        <v>0</v>
      </c>
      <c r="J55" s="40">
        <f t="shared" si="8"/>
        <v>0</v>
      </c>
      <c r="K55" s="40">
        <f t="shared" si="8"/>
        <v>0</v>
      </c>
      <c r="L55" s="130"/>
      <c r="M55" s="40">
        <f t="shared" si="9"/>
        <v>0</v>
      </c>
      <c r="N55" s="149"/>
      <c r="O55" s="132"/>
    </row>
    <row r="56" spans="2:15" ht="14">
      <c r="B56" s="193"/>
      <c r="C56" s="112" t="s">
        <v>148</v>
      </c>
      <c r="D56" s="40">
        <f t="shared" si="8"/>
        <v>0</v>
      </c>
      <c r="E56" s="40">
        <f t="shared" si="8"/>
        <v>0</v>
      </c>
      <c r="F56" s="40">
        <f t="shared" si="8"/>
        <v>0</v>
      </c>
      <c r="G56" s="40">
        <f t="shared" si="8"/>
        <v>0</v>
      </c>
      <c r="H56" s="40">
        <f t="shared" si="8"/>
        <v>0</v>
      </c>
      <c r="I56" s="40">
        <f t="shared" si="8"/>
        <v>0</v>
      </c>
      <c r="J56" s="40">
        <f t="shared" si="8"/>
        <v>0</v>
      </c>
      <c r="K56" s="40">
        <f t="shared" si="8"/>
        <v>0</v>
      </c>
      <c r="L56" s="130"/>
      <c r="M56" s="40">
        <f t="shared" si="9"/>
        <v>0</v>
      </c>
      <c r="N56" s="149"/>
      <c r="O56" s="132"/>
    </row>
    <row r="57" spans="2:15" ht="78.650000000000006" customHeight="1">
      <c r="B57" s="193"/>
      <c r="C57" s="113" t="s">
        <v>159</v>
      </c>
      <c r="D57" s="40">
        <f t="shared" si="8"/>
        <v>0</v>
      </c>
      <c r="E57" s="40">
        <f t="shared" si="8"/>
        <v>0</v>
      </c>
      <c r="F57" s="40">
        <f t="shared" si="8"/>
        <v>0</v>
      </c>
      <c r="G57" s="40">
        <f t="shared" si="8"/>
        <v>0</v>
      </c>
      <c r="H57" s="40">
        <f t="shared" si="8"/>
        <v>0</v>
      </c>
      <c r="I57" s="40">
        <f t="shared" si="8"/>
        <v>0</v>
      </c>
      <c r="J57" s="40">
        <f t="shared" si="8"/>
        <v>0</v>
      </c>
      <c r="K57" s="40">
        <f t="shared" si="8"/>
        <v>0</v>
      </c>
      <c r="L57" s="130"/>
      <c r="M57" s="40">
        <f t="shared" si="9"/>
        <v>0</v>
      </c>
      <c r="N57" s="149"/>
      <c r="O57" s="132"/>
    </row>
    <row r="58" spans="2:15" ht="14">
      <c r="B58" s="193"/>
      <c r="C58" s="112" t="s">
        <v>150</v>
      </c>
      <c r="D58" s="40">
        <f t="shared" si="8"/>
        <v>0</v>
      </c>
      <c r="E58" s="40">
        <f t="shared" si="8"/>
        <v>0</v>
      </c>
      <c r="F58" s="40">
        <f t="shared" si="8"/>
        <v>0</v>
      </c>
      <c r="G58" s="40">
        <f t="shared" si="8"/>
        <v>0</v>
      </c>
      <c r="H58" s="40">
        <f t="shared" si="8"/>
        <v>0</v>
      </c>
      <c r="I58" s="40">
        <f t="shared" si="8"/>
        <v>0</v>
      </c>
      <c r="J58" s="40">
        <f t="shared" si="8"/>
        <v>0</v>
      </c>
      <c r="K58" s="40">
        <f t="shared" si="8"/>
        <v>0</v>
      </c>
      <c r="L58" s="130"/>
      <c r="M58" s="40">
        <f t="shared" si="9"/>
        <v>0</v>
      </c>
      <c r="N58" s="149"/>
      <c r="O58" s="132"/>
    </row>
    <row r="59" spans="2:15" ht="14">
      <c r="B59" s="193"/>
      <c r="C59" s="112" t="s">
        <v>151</v>
      </c>
      <c r="D59" s="40">
        <f t="shared" si="8"/>
        <v>0</v>
      </c>
      <c r="E59" s="40">
        <f t="shared" si="8"/>
        <v>0</v>
      </c>
      <c r="F59" s="40">
        <f t="shared" si="8"/>
        <v>0</v>
      </c>
      <c r="G59" s="40">
        <f t="shared" si="8"/>
        <v>0</v>
      </c>
      <c r="H59" s="40">
        <f t="shared" si="8"/>
        <v>0</v>
      </c>
      <c r="I59" s="40">
        <f t="shared" si="8"/>
        <v>0</v>
      </c>
      <c r="J59" s="40">
        <f t="shared" si="8"/>
        <v>0</v>
      </c>
      <c r="K59" s="40">
        <f t="shared" si="8"/>
        <v>0</v>
      </c>
      <c r="L59" s="130"/>
      <c r="M59" s="40">
        <f t="shared" si="9"/>
        <v>0</v>
      </c>
      <c r="N59" s="149"/>
      <c r="O59" s="132"/>
    </row>
    <row r="60" spans="2:15" ht="14">
      <c r="B60" s="193"/>
      <c r="C60" s="112" t="s">
        <v>152</v>
      </c>
      <c r="D60" s="40">
        <f t="shared" si="8"/>
        <v>0</v>
      </c>
      <c r="E60" s="40">
        <f t="shared" si="8"/>
        <v>0</v>
      </c>
      <c r="F60" s="40">
        <f t="shared" si="8"/>
        <v>0</v>
      </c>
      <c r="G60" s="40">
        <f t="shared" si="8"/>
        <v>0</v>
      </c>
      <c r="H60" s="40">
        <f t="shared" si="8"/>
        <v>0</v>
      </c>
      <c r="I60" s="40">
        <f t="shared" si="8"/>
        <v>0</v>
      </c>
      <c r="J60" s="40">
        <f t="shared" si="8"/>
        <v>0</v>
      </c>
      <c r="K60" s="40">
        <f t="shared" si="8"/>
        <v>0</v>
      </c>
      <c r="L60" s="130"/>
      <c r="M60" s="40">
        <f t="shared" si="9"/>
        <v>0</v>
      </c>
      <c r="N60" s="149"/>
      <c r="O60" s="132"/>
    </row>
    <row r="61" spans="2:15" ht="14">
      <c r="B61" s="193"/>
      <c r="C61" s="111" t="s">
        <v>80</v>
      </c>
      <c r="D61" s="40">
        <f t="shared" si="8"/>
        <v>0</v>
      </c>
      <c r="E61" s="40">
        <f t="shared" si="8"/>
        <v>0</v>
      </c>
      <c r="F61" s="40">
        <f t="shared" si="8"/>
        <v>0</v>
      </c>
      <c r="G61" s="40">
        <f t="shared" si="8"/>
        <v>0</v>
      </c>
      <c r="H61" s="40">
        <f t="shared" si="8"/>
        <v>0</v>
      </c>
      <c r="I61" s="40">
        <f t="shared" si="8"/>
        <v>0</v>
      </c>
      <c r="J61" s="40">
        <f t="shared" si="8"/>
        <v>0</v>
      </c>
      <c r="K61" s="40">
        <f t="shared" si="8"/>
        <v>0</v>
      </c>
      <c r="L61" s="130"/>
      <c r="M61" s="40">
        <f t="shared" si="9"/>
        <v>0</v>
      </c>
      <c r="N61" s="149"/>
      <c r="O61" s="132"/>
    </row>
    <row r="62" spans="2:15" ht="15.5">
      <c r="B62" s="195"/>
      <c r="C62" s="133" t="s">
        <v>153</v>
      </c>
      <c r="D62" s="40">
        <f>+D21-SUM(F21,H21)</f>
        <v>0</v>
      </c>
      <c r="E62" s="40">
        <f>+E21-SUM(G21,I21)</f>
        <v>0</v>
      </c>
      <c r="F62" s="40">
        <f t="shared" ref="F62:K62" si="10">+F21-SUM(F22,F23,F30)</f>
        <v>0</v>
      </c>
      <c r="G62" s="40">
        <f t="shared" si="10"/>
        <v>0</v>
      </c>
      <c r="H62" s="40">
        <f t="shared" si="10"/>
        <v>0</v>
      </c>
      <c r="I62" s="40">
        <f t="shared" si="10"/>
        <v>0</v>
      </c>
      <c r="J62" s="40">
        <f t="shared" si="10"/>
        <v>0</v>
      </c>
      <c r="K62" s="40">
        <f t="shared" si="10"/>
        <v>0</v>
      </c>
      <c r="L62" s="130"/>
      <c r="M62" s="40">
        <f t="shared" si="9"/>
        <v>0</v>
      </c>
      <c r="N62" s="149"/>
      <c r="O62" s="132"/>
    </row>
    <row r="63" spans="2:15" ht="15.5">
      <c r="B63" s="196"/>
      <c r="C63" s="111" t="s">
        <v>77</v>
      </c>
      <c r="D63" s="40">
        <f t="shared" ref="D63:E78" si="11">+D22-SUM(F22,H22)</f>
        <v>0</v>
      </c>
      <c r="E63" s="40">
        <f t="shared" si="11"/>
        <v>0</v>
      </c>
      <c r="F63" s="132"/>
      <c r="G63" s="132"/>
      <c r="H63" s="132"/>
      <c r="I63" s="132"/>
      <c r="J63" s="132"/>
      <c r="K63" s="132"/>
      <c r="L63" s="130"/>
      <c r="M63" s="40">
        <f t="shared" si="9"/>
        <v>0</v>
      </c>
      <c r="N63" s="149"/>
      <c r="O63" s="132"/>
    </row>
    <row r="64" spans="2:15" ht="15.5">
      <c r="B64" s="197"/>
      <c r="C64" s="111" t="s">
        <v>78</v>
      </c>
      <c r="D64" s="40">
        <f t="shared" si="11"/>
        <v>0</v>
      </c>
      <c r="E64" s="40">
        <f t="shared" si="11"/>
        <v>0</v>
      </c>
      <c r="F64" s="40">
        <f t="shared" ref="F64:K64" si="12">+F23-SUM(F24:F29)</f>
        <v>0</v>
      </c>
      <c r="G64" s="40">
        <f t="shared" si="12"/>
        <v>0</v>
      </c>
      <c r="H64" s="40">
        <f t="shared" si="12"/>
        <v>0</v>
      </c>
      <c r="I64" s="40">
        <f t="shared" si="12"/>
        <v>0</v>
      </c>
      <c r="J64" s="40">
        <f t="shared" si="12"/>
        <v>0</v>
      </c>
      <c r="K64" s="40">
        <f t="shared" si="12"/>
        <v>0</v>
      </c>
      <c r="L64" s="130"/>
      <c r="M64" s="40">
        <f t="shared" si="9"/>
        <v>0</v>
      </c>
      <c r="N64" s="149"/>
      <c r="O64" s="132"/>
    </row>
    <row r="65" spans="2:15" ht="16.5">
      <c r="B65" s="197"/>
      <c r="C65" s="112" t="s">
        <v>158</v>
      </c>
      <c r="D65" s="40">
        <f t="shared" si="11"/>
        <v>0</v>
      </c>
      <c r="E65" s="40">
        <f t="shared" si="11"/>
        <v>0</v>
      </c>
      <c r="F65" s="132"/>
      <c r="G65" s="132"/>
      <c r="H65" s="132"/>
      <c r="I65" s="132"/>
      <c r="J65" s="132"/>
      <c r="K65" s="132"/>
      <c r="L65" s="130"/>
      <c r="M65" s="40">
        <f t="shared" si="9"/>
        <v>0</v>
      </c>
      <c r="N65" s="149"/>
      <c r="O65" s="132"/>
    </row>
    <row r="66" spans="2:15" ht="15.5">
      <c r="B66" s="197"/>
      <c r="C66" s="112" t="s">
        <v>148</v>
      </c>
      <c r="D66" s="40">
        <f t="shared" si="11"/>
        <v>0</v>
      </c>
      <c r="E66" s="40">
        <f t="shared" si="11"/>
        <v>0</v>
      </c>
      <c r="F66" s="132"/>
      <c r="G66" s="132"/>
      <c r="H66" s="132"/>
      <c r="I66" s="132"/>
      <c r="J66" s="132"/>
      <c r="K66" s="132"/>
      <c r="L66" s="130"/>
      <c r="M66" s="40">
        <f t="shared" si="9"/>
        <v>0</v>
      </c>
      <c r="N66" s="149"/>
      <c r="O66" s="132"/>
    </row>
    <row r="67" spans="2:15" ht="62.15" customHeight="1">
      <c r="B67" s="197"/>
      <c r="C67" s="113" t="s">
        <v>159</v>
      </c>
      <c r="D67" s="40">
        <f t="shared" si="11"/>
        <v>0</v>
      </c>
      <c r="E67" s="40">
        <f t="shared" si="11"/>
        <v>0</v>
      </c>
      <c r="F67" s="132"/>
      <c r="G67" s="132"/>
      <c r="H67" s="132"/>
      <c r="I67" s="132"/>
      <c r="J67" s="132"/>
      <c r="K67" s="132"/>
      <c r="L67" s="130"/>
      <c r="M67" s="40">
        <f t="shared" si="9"/>
        <v>0</v>
      </c>
      <c r="N67" s="149"/>
      <c r="O67" s="132"/>
    </row>
    <row r="68" spans="2:15" ht="15.5">
      <c r="B68" s="197"/>
      <c r="C68" s="112" t="s">
        <v>150</v>
      </c>
      <c r="D68" s="40">
        <f t="shared" si="11"/>
        <v>0</v>
      </c>
      <c r="E68" s="40">
        <f t="shared" si="11"/>
        <v>0</v>
      </c>
      <c r="F68" s="132"/>
      <c r="G68" s="132"/>
      <c r="H68" s="132"/>
      <c r="I68" s="132"/>
      <c r="J68" s="132"/>
      <c r="K68" s="132"/>
      <c r="L68" s="130"/>
      <c r="M68" s="40">
        <f t="shared" si="9"/>
        <v>0</v>
      </c>
      <c r="N68" s="149"/>
      <c r="O68" s="132"/>
    </row>
    <row r="69" spans="2:15" ht="15.5">
      <c r="B69" s="197"/>
      <c r="C69" s="112" t="s">
        <v>151</v>
      </c>
      <c r="D69" s="40">
        <f t="shared" si="11"/>
        <v>0</v>
      </c>
      <c r="E69" s="40">
        <f t="shared" si="11"/>
        <v>0</v>
      </c>
      <c r="F69" s="132"/>
      <c r="G69" s="132"/>
      <c r="H69" s="132"/>
      <c r="I69" s="132"/>
      <c r="J69" s="132"/>
      <c r="K69" s="132"/>
      <c r="L69" s="130"/>
      <c r="M69" s="40">
        <f t="shared" si="9"/>
        <v>0</v>
      </c>
      <c r="N69" s="149"/>
      <c r="O69" s="132"/>
    </row>
    <row r="70" spans="2:15" ht="15.5">
      <c r="B70" s="197"/>
      <c r="C70" s="112" t="s">
        <v>152</v>
      </c>
      <c r="D70" s="40">
        <f t="shared" si="11"/>
        <v>0</v>
      </c>
      <c r="E70" s="40">
        <f t="shared" si="11"/>
        <v>0</v>
      </c>
      <c r="F70" s="132"/>
      <c r="G70" s="132"/>
      <c r="H70" s="132"/>
      <c r="I70" s="132"/>
      <c r="J70" s="132"/>
      <c r="K70" s="132"/>
      <c r="L70" s="130"/>
      <c r="M70" s="40">
        <f t="shared" si="9"/>
        <v>0</v>
      </c>
      <c r="N70" s="149"/>
      <c r="O70" s="132"/>
    </row>
    <row r="71" spans="2:15" ht="15.5">
      <c r="B71" s="198"/>
      <c r="C71" s="111" t="s">
        <v>80</v>
      </c>
      <c r="D71" s="40">
        <f t="shared" si="11"/>
        <v>0</v>
      </c>
      <c r="E71" s="40">
        <f t="shared" si="11"/>
        <v>0</v>
      </c>
      <c r="F71" s="132"/>
      <c r="G71" s="132"/>
      <c r="H71" s="132"/>
      <c r="I71" s="132"/>
      <c r="J71" s="132"/>
      <c r="K71" s="132"/>
      <c r="L71" s="130"/>
      <c r="M71" s="40">
        <f t="shared" si="9"/>
        <v>0</v>
      </c>
      <c r="N71" s="149"/>
      <c r="O71" s="132"/>
    </row>
    <row r="72" spans="2:15" ht="15.5">
      <c r="B72" s="195"/>
      <c r="C72" s="133" t="s">
        <v>154</v>
      </c>
      <c r="D72" s="40">
        <f t="shared" si="11"/>
        <v>0</v>
      </c>
      <c r="E72" s="40">
        <f t="shared" si="11"/>
        <v>0</v>
      </c>
      <c r="F72" s="40">
        <f t="shared" ref="F72:K72" si="13">+F31-SUM(F32,F33,F40)</f>
        <v>0</v>
      </c>
      <c r="G72" s="40">
        <f t="shared" si="13"/>
        <v>0</v>
      </c>
      <c r="H72" s="40">
        <f t="shared" si="13"/>
        <v>0</v>
      </c>
      <c r="I72" s="40">
        <f t="shared" si="13"/>
        <v>0</v>
      </c>
      <c r="J72" s="40">
        <f t="shared" si="13"/>
        <v>0</v>
      </c>
      <c r="K72" s="40">
        <f t="shared" si="13"/>
        <v>0</v>
      </c>
      <c r="L72" s="130"/>
      <c r="M72" s="40">
        <f t="shared" si="9"/>
        <v>0</v>
      </c>
      <c r="N72" s="149"/>
      <c r="O72" s="132"/>
    </row>
    <row r="73" spans="2:15" ht="15.5">
      <c r="B73" s="196"/>
      <c r="C73" s="111" t="s">
        <v>77</v>
      </c>
      <c r="D73" s="40">
        <f t="shared" si="11"/>
        <v>0</v>
      </c>
      <c r="E73" s="40">
        <f t="shared" si="11"/>
        <v>0</v>
      </c>
      <c r="F73" s="132"/>
      <c r="G73" s="132"/>
      <c r="H73" s="132"/>
      <c r="I73" s="132"/>
      <c r="J73" s="132"/>
      <c r="K73" s="132"/>
      <c r="L73" s="130"/>
      <c r="M73" s="40">
        <f t="shared" si="9"/>
        <v>0</v>
      </c>
      <c r="N73" s="149"/>
      <c r="O73" s="132"/>
    </row>
    <row r="74" spans="2:15" ht="15.5">
      <c r="B74" s="197"/>
      <c r="C74" s="111" t="s">
        <v>78</v>
      </c>
      <c r="D74" s="40">
        <f t="shared" si="11"/>
        <v>0</v>
      </c>
      <c r="E74" s="40">
        <f t="shared" si="11"/>
        <v>0</v>
      </c>
      <c r="F74" s="40">
        <f t="shared" ref="F74:K74" si="14">+F33-SUM(F34:F39)</f>
        <v>0</v>
      </c>
      <c r="G74" s="40">
        <f t="shared" si="14"/>
        <v>0</v>
      </c>
      <c r="H74" s="40">
        <f t="shared" si="14"/>
        <v>0</v>
      </c>
      <c r="I74" s="40">
        <f t="shared" si="14"/>
        <v>0</v>
      </c>
      <c r="J74" s="40">
        <f t="shared" si="14"/>
        <v>0</v>
      </c>
      <c r="K74" s="40">
        <f t="shared" si="14"/>
        <v>0</v>
      </c>
      <c r="L74" s="130"/>
      <c r="M74" s="40">
        <f t="shared" si="9"/>
        <v>0</v>
      </c>
      <c r="N74" s="149"/>
      <c r="O74" s="132"/>
    </row>
    <row r="75" spans="2:15" ht="16.5">
      <c r="B75" s="197"/>
      <c r="C75" s="112" t="s">
        <v>158</v>
      </c>
      <c r="D75" s="40">
        <f t="shared" si="11"/>
        <v>0</v>
      </c>
      <c r="E75" s="40">
        <f t="shared" si="11"/>
        <v>0</v>
      </c>
      <c r="F75" s="132"/>
      <c r="G75" s="132"/>
      <c r="H75" s="132"/>
      <c r="I75" s="132"/>
      <c r="J75" s="132"/>
      <c r="K75" s="132"/>
      <c r="L75" s="130"/>
      <c r="M75" s="40">
        <f t="shared" si="9"/>
        <v>0</v>
      </c>
      <c r="N75" s="149"/>
      <c r="O75" s="132"/>
    </row>
    <row r="76" spans="2:15" ht="15.5">
      <c r="B76" s="197"/>
      <c r="C76" s="112" t="s">
        <v>148</v>
      </c>
      <c r="D76" s="40">
        <f t="shared" si="11"/>
        <v>0</v>
      </c>
      <c r="E76" s="40">
        <f t="shared" si="11"/>
        <v>0</v>
      </c>
      <c r="F76" s="132"/>
      <c r="G76" s="132"/>
      <c r="H76" s="132"/>
      <c r="I76" s="132"/>
      <c r="J76" s="132"/>
      <c r="K76" s="132"/>
      <c r="L76" s="130"/>
      <c r="M76" s="40">
        <f t="shared" si="9"/>
        <v>0</v>
      </c>
      <c r="N76" s="149"/>
      <c r="O76" s="132"/>
    </row>
    <row r="77" spans="2:15" ht="82" customHeight="1">
      <c r="B77" s="197"/>
      <c r="C77" s="113" t="s">
        <v>159</v>
      </c>
      <c r="D77" s="40">
        <f t="shared" si="11"/>
        <v>0</v>
      </c>
      <c r="E77" s="40">
        <f t="shared" si="11"/>
        <v>0</v>
      </c>
      <c r="F77" s="132"/>
      <c r="G77" s="132"/>
      <c r="H77" s="132"/>
      <c r="I77" s="132"/>
      <c r="J77" s="132"/>
      <c r="K77" s="132"/>
      <c r="L77" s="130"/>
      <c r="M77" s="40">
        <f t="shared" si="9"/>
        <v>0</v>
      </c>
      <c r="N77" s="149"/>
      <c r="O77" s="132"/>
    </row>
    <row r="78" spans="2:15" ht="15.5">
      <c r="B78" s="197"/>
      <c r="C78" s="112" t="s">
        <v>150</v>
      </c>
      <c r="D78" s="40">
        <f t="shared" si="11"/>
        <v>0</v>
      </c>
      <c r="E78" s="40">
        <f t="shared" si="11"/>
        <v>0</v>
      </c>
      <c r="F78" s="132"/>
      <c r="G78" s="132"/>
      <c r="H78" s="132"/>
      <c r="I78" s="132"/>
      <c r="J78" s="132"/>
      <c r="K78" s="132"/>
      <c r="L78" s="130"/>
      <c r="M78" s="40">
        <f t="shared" si="9"/>
        <v>0</v>
      </c>
      <c r="N78" s="149"/>
      <c r="O78" s="132"/>
    </row>
    <row r="79" spans="2:15" ht="15.5">
      <c r="B79" s="197"/>
      <c r="C79" s="112" t="s">
        <v>151</v>
      </c>
      <c r="D79" s="40">
        <f t="shared" ref="D79:E81" si="15">+D38-SUM(F38,H38)</f>
        <v>0</v>
      </c>
      <c r="E79" s="40">
        <f t="shared" si="15"/>
        <v>0</v>
      </c>
      <c r="F79" s="132"/>
      <c r="G79" s="132"/>
      <c r="H79" s="132"/>
      <c r="I79" s="132"/>
      <c r="J79" s="132"/>
      <c r="K79" s="132"/>
      <c r="L79" s="130"/>
      <c r="M79" s="40">
        <f t="shared" si="9"/>
        <v>0</v>
      </c>
      <c r="N79" s="149"/>
      <c r="O79" s="132"/>
    </row>
    <row r="80" spans="2:15" ht="15.5">
      <c r="B80" s="197"/>
      <c r="C80" s="112" t="s">
        <v>152</v>
      </c>
      <c r="D80" s="40">
        <f t="shared" si="15"/>
        <v>0</v>
      </c>
      <c r="E80" s="40">
        <f t="shared" si="15"/>
        <v>0</v>
      </c>
      <c r="F80" s="132"/>
      <c r="G80" s="132"/>
      <c r="H80" s="132"/>
      <c r="I80" s="132"/>
      <c r="J80" s="132"/>
      <c r="K80" s="132"/>
      <c r="L80" s="130"/>
      <c r="M80" s="40">
        <f t="shared" si="9"/>
        <v>0</v>
      </c>
      <c r="N80" s="149"/>
      <c r="O80" s="132"/>
    </row>
    <row r="81" spans="2:15" ht="15.5">
      <c r="B81" s="199"/>
      <c r="C81" s="134" t="s">
        <v>80</v>
      </c>
      <c r="D81" s="45">
        <f t="shared" si="15"/>
        <v>0</v>
      </c>
      <c r="E81" s="45">
        <f t="shared" si="15"/>
        <v>0</v>
      </c>
      <c r="F81" s="135"/>
      <c r="G81" s="135"/>
      <c r="H81" s="135"/>
      <c r="I81" s="135"/>
      <c r="J81" s="135"/>
      <c r="K81" s="135"/>
      <c r="L81" s="130"/>
      <c r="M81" s="45">
        <f t="shared" si="9"/>
        <v>0</v>
      </c>
      <c r="N81" s="149"/>
      <c r="O81" s="135"/>
    </row>
  </sheetData>
  <sheetProtection algorithmName="SHA-512" hashValue="gCptvtvnenJp6m8FAQk9i1HVPzUktCQYoTwa9fermIeLh3rXSgJF93vNV4khFm94VoZVM1iHx2Z+sJ8Ka6bl1Q==" saltValue="6R5LeGiO1dvjdmQtIuuS0g==" spinCount="100000" sheet="1" objects="1" scenarios="1"/>
  <mergeCells count="33">
    <mergeCell ref="C2:K2"/>
    <mergeCell ref="C3:K3"/>
    <mergeCell ref="C4:K4"/>
    <mergeCell ref="C5:K5"/>
    <mergeCell ref="B7:C10"/>
    <mergeCell ref="J7:L7"/>
    <mergeCell ref="D8:E8"/>
    <mergeCell ref="F8:G8"/>
    <mergeCell ref="H8:I8"/>
    <mergeCell ref="J8:J10"/>
    <mergeCell ref="K8:L10"/>
    <mergeCell ref="D9:D10"/>
    <mergeCell ref="E9:E10"/>
    <mergeCell ref="F9:F10"/>
    <mergeCell ref="G9:G10"/>
    <mergeCell ref="H9:H10"/>
    <mergeCell ref="I9:I10"/>
    <mergeCell ref="C41:K41"/>
    <mergeCell ref="B48:C51"/>
    <mergeCell ref="J48:K48"/>
    <mergeCell ref="D49:E49"/>
    <mergeCell ref="F49:G49"/>
    <mergeCell ref="H49:I49"/>
    <mergeCell ref="J49:J51"/>
    <mergeCell ref="K49:K51"/>
    <mergeCell ref="M49:M51"/>
    <mergeCell ref="O49:O51"/>
    <mergeCell ref="D50:D51"/>
    <mergeCell ref="E50:E51"/>
    <mergeCell ref="F50:F51"/>
    <mergeCell ref="G50:G51"/>
    <mergeCell ref="H50:H51"/>
    <mergeCell ref="I50:I51"/>
  </mergeCells>
  <conditionalFormatting sqref="D21:E40">
    <cfRule type="expression" dxfId="3" priority="3" stopIfTrue="1">
      <formula>AND(D21&lt;&gt;"",OR(D21&lt;0,NOT(ISNUMBER(D21))))</formula>
    </cfRule>
  </conditionalFormatting>
  <conditionalFormatting sqref="F44">
    <cfRule type="expression" dxfId="2" priority="2">
      <formula>MAX(D52:O81) &gt;5</formula>
    </cfRule>
  </conditionalFormatting>
  <conditionalFormatting sqref="F45">
    <cfRule type="expression" dxfId="1" priority="1">
      <formula>MIN(D52:O81) &lt;-5</formula>
    </cfRule>
  </conditionalFormatting>
  <conditionalFormatting sqref="O52:O54 D52:K61 M52:M81 F62:K62 D62:E81 F64:K64 F72:K72 F74:K74">
    <cfRule type="cellIs" dxfId="0" priority="4" stopIfTrue="1" operator="notEqual">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f782d0c1-2c6e-41d0-8577-3b320512196a">
      <Terms xmlns="http://schemas.microsoft.com/office/infopath/2007/PartnerControls">
        <TermInfo xmlns="http://schemas.microsoft.com/office/infopath/2007/PartnerControls">
          <TermName xmlns="http://schemas.microsoft.com/office/infopath/2007/PartnerControls">BIS Triennial Amount Outstanding 2025</TermName>
          <TermId xmlns="http://schemas.microsoft.com/office/infopath/2007/PartnerControls">11111111-1111-1111-1111-111111111111</TermId>
        </TermInfo>
        <TermInfo xmlns="http://schemas.microsoft.com/office/infopath/2007/PartnerControls">
          <TermName xmlns="http://schemas.microsoft.com/office/infopath/2007/PartnerControls">Form_Version:3.0</TermName>
          <TermId xmlns="http://schemas.microsoft.com/office/infopath/2007/PartnerControls">11111111-1111-1111-1111-111111111111</TermId>
        </TermInfo>
        <TermInfo xmlns="http://schemas.microsoft.com/office/infopath/2007/PartnerControls">
          <TermName xmlns="http://schemas.microsoft.com/office/infopath/2007/PartnerControls">RetID:DBG</TermName>
          <TermId xmlns="http://schemas.microsoft.com/office/infopath/2007/PartnerControls">11111111-1111-1111-1111-111111111111</TermId>
        </TermInfo>
      </Terms>
    </TaxKeywordTaxHTField>
    <BisInstitutionTaxHTField0 xmlns="5472c07c-607f-4038-a619-6f6b6fb1cdb2">
      <Terms xmlns="http://schemas.microsoft.com/office/infopath/2007/PartnerControls"/>
    </BisInstitutionTaxHTField0>
    <IsMyDocuments xmlns="5472c07c-607f-4038-a619-6f6b6fb1cdb2">false</IsMyDocuments>
    <BisConfidentiality xmlns="5472c07c-607f-4038-a619-6f6b6fb1cdb2">Restricted</BisConfidentiality>
    <TaxCatchAll xmlns="f782d0c1-2c6e-41d0-8577-3b320512196a">
      <Value>426</Value>
      <Value>431</Value>
      <Value>416</Value>
    </TaxCatchAll>
    <BisCurrentVersion xmlns="5472c07c-607f-4038-a619-6f6b6fb1cdb2">0.6</BisCurrentVersion>
    <IconOverlay xmlns="http://schemas.microsoft.com/sharepoint/v4" xsi:nil="true"/>
    <BisAuthorssTaxHTField0 xmlns="f782d0c1-2c6e-41d0-8577-3b320512196a">
      <Terms xmlns="http://schemas.microsoft.com/office/infopath/2007/PartnerControls"/>
    </BisAuthorssTaxHTField0>
    <BisDataSet xmlns="f782d0c1-2c6e-41d0-8577-3b320512196a">TRI</BisDataSet>
    <BisDocumentTypeTaxHTField0 xmlns="f782d0c1-2c6e-41d0-8577-3b320512196a">
      <Terms xmlns="http://schemas.microsoft.com/office/infopath/2007/PartnerControls"/>
    </BisDocumentTypeTaxHTField0>
    <BisIBFSArea xmlns="f782d0c1-2c6e-41d0-8577-3b320512196a" xsi:nil="true"/>
    <BisIBFSCountry xmlns="f782d0c1-2c6e-41d0-8577-3b320512196a" xsi:nil="true"/>
    <BisRecipientsTaxHTField0 xmlns="5472c07c-607f-4038-a619-6f6b6fb1cdb2">
      <Terms xmlns="http://schemas.microsoft.com/office/infopath/2007/PartnerControls"/>
    </BisRecipientsTaxHTField0>
    <BisDocumentDate xmlns="5472c07c-607f-4038-a619-6f6b6fb1cdb2">2018-10-08T22:00:00+00:00</BisDocumentDate>
    <BisProjectCode xmlns="5472c07c-607f-4038-a619-6f6b6fb1cdb2" xsi:nil="true"/>
    <BisAdditionalLinks xmlns="5472c07c-607f-4038-a619-6f6b6fb1cdb2" xsi:nil="true"/>
    <BisPermalink xmlns="5472c07c-607f-4038-a619-6f6b6fb1cdb2">
      <Url>https://sp.bisinfo.org/sites/med/ibfs/Compilation/_layouts/15/Bis/Permalink.aspx?DocId=a45e2c6f-2bfc-4dab-a011-570370624400-0.5&amp;Version=0.6</Url>
      <Description>a45e2c6f-2bfc-4dab-a011-570370624400-0.5</Description>
    </BisPermalink>
    <BisProductCode xmlns="5472c07c-607f-4038-a619-6f6b6fb1cdb2" xsi:nil="true"/>
    <BisRetention xmlns="5472c07c-607f-4038-a619-6f6b6fb1cdb2">Permanent</BisRetention>
    <BisTransmission xmlns="5472c07c-607f-4038-a619-6f6b6fb1cdb2">Internal</BisTransmission>
    <_dlc_DocId xmlns="f782d0c1-2c6e-41d0-8577-3b320512196a">3facb246-ae1d-4dc3-af7f-70409953f739-0.13</_dlc_DocId>
    <_dlc_DocIdUrl xmlns="f782d0c1-2c6e-41d0-8577-3b320512196a">
      <Url>https://sp.bisinfo.org/sites/med/ibfs/Compilation/_layouts/15/DocIdRedir.aspx?ID=3facb246-ae1d-4dc3-af7f-70409953f739-0.13</Url>
      <Description>3facb246-ae1d-4dc3-af7f-70409953f739-0.13</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4.xml><?xml version="1.0" encoding="utf-8"?>
<ct:contentTypeSchema xmlns:ct="http://schemas.microsoft.com/office/2006/metadata/contentType" xmlns:ma="http://schemas.microsoft.com/office/2006/metadata/properties/metaAttributes" ct:_="" ma:_="" ma:contentTypeName="Compilation document" ma:contentTypeID="0x01010066E6577C753B40CABFD9C9409CB523E500F29B7ADD6FBD744582C6C7416E913B4900297A14A852ACE740968574D30711400D" ma:contentTypeVersion="169" ma:contentTypeDescription="Base ContentType for all Bis Documents." ma:contentTypeScope="" ma:versionID="d626d52a3cdcf8fe88b77659742beeef">
  <xsd:schema xmlns:xsd="http://www.w3.org/2001/XMLSchema" xmlns:xs="http://www.w3.org/2001/XMLSchema" xmlns:p="http://schemas.microsoft.com/office/2006/metadata/properties" xmlns:ns2="f782d0c1-2c6e-41d0-8577-3b320512196a" xmlns:ns3="5472c07c-607f-4038-a619-6f6b6fb1cdb2" xmlns:ns4="http://schemas.microsoft.com/sharepoint/v4" targetNamespace="http://schemas.microsoft.com/office/2006/metadata/properties" ma:root="true" ma:fieldsID="3a5b7588001deb29785d1eb336a25fa4" ns2:_="" ns3:_="" ns4:_="">
    <xsd:import namespace="f782d0c1-2c6e-41d0-8577-3b320512196a"/>
    <xsd:import namespace="5472c07c-607f-4038-a619-6f6b6fb1cdb2"/>
    <xsd:import namespace="http://schemas.microsoft.com/sharepoint/v4"/>
    <xsd:element name="properties">
      <xsd:complexType>
        <xsd:sequence>
          <xsd:element name="documentManagement">
            <xsd:complexType>
              <xsd:all>
                <xsd:element ref="ns2:BisIBFSArea" minOccurs="0"/>
                <xsd:element ref="ns2:BisIBFSCountry" minOccurs="0"/>
                <xsd:element ref="ns2:BisDataSet" minOccurs="0"/>
                <xsd:element ref="ns3:BisPermalink" minOccurs="0"/>
                <xsd:element ref="ns3:BisConfidentiality"/>
                <xsd:element ref="ns2:TaxKeywordTaxHTField" minOccurs="0"/>
                <xsd:element ref="ns2:_dlc_DocId" minOccurs="0"/>
                <xsd:element ref="ns2:TaxCatchAll" minOccurs="0"/>
                <xsd:element ref="ns3:BisCurrentVersion" minOccurs="0"/>
                <xsd:element ref="ns3:BisRecipientsTaxHTField0" minOccurs="0"/>
                <xsd:element ref="ns2:_dlc_DocIdUrl" minOccurs="0"/>
                <xsd:element ref="ns4:IconOverlay" minOccurs="0"/>
                <xsd:element ref="ns2:BisAuthorssTaxHTField0" minOccurs="0"/>
                <xsd:element ref="ns2:_dlc_DocIdPersistId" minOccurs="0"/>
                <xsd:element ref="ns3:IsMyDocuments" minOccurs="0"/>
                <xsd:element ref="ns3:BisInstitutionTaxHTField0" minOccurs="0"/>
                <xsd:element ref="ns2:BisDocumentTypeTaxHTField0" minOccurs="0"/>
                <xsd:element ref="ns3:BisRetention"/>
                <xsd:element ref="ns3:BisTransmission" minOccurs="0"/>
                <xsd:element ref="ns3:BisDocumentDate" minOccurs="0"/>
                <xsd:element ref="ns3:BisProjectCode" minOccurs="0"/>
                <xsd:element ref="ns3:BisProductCode"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BisIBFSArea" ma:index="2" nillable="true" ma:displayName="Area" ma:default="" ma:format="Dropdown" ma:internalName="BisIBFSArea" ma:readOnly="false">
      <xsd:simpleType>
        <xsd:restriction base="dms:Choice">
          <xsd:enumeration value="Guidelines"/>
          <xsd:enumeration value="Calendar"/>
          <xsd:enumeration value="Study Group"/>
          <xsd:enumeration value="DSD"/>
          <xsd:enumeration value="Rep. Template"/>
          <xsd:enumeration value="Practices"/>
          <xsd:enumeration value="Survey"/>
          <xsd:enumeration value="Methodology"/>
          <xsd:enumeration value="Processing"/>
        </xsd:restriction>
      </xsd:simpleType>
    </xsd:element>
    <xsd:element name="BisIBFSCountry" ma:index="3" nillable="true" ma:displayName="Country" ma:default="" ma:format="Dropdown" ma:internalName="BisIBFSCountry" ma:readOnly="false">
      <xsd:simpleType>
        <xsd:restriction base="dms:Choice">
          <xsd:enumeration value="All Countries"/>
          <xsd:enumeration value="AR"/>
          <xsd:enumeration value="AT"/>
          <xsd:enumeration value="AU"/>
          <xsd:enumeration value="BE"/>
          <xsd:enumeration value="BG"/>
          <xsd:enumeration value="BH"/>
          <xsd:enumeration value="BR"/>
          <xsd:enumeration value="CA"/>
          <xsd:enumeration value="CH"/>
          <xsd:enumeration value="CL"/>
          <xsd:enumeration value="CN"/>
          <xsd:enumeration value="CO"/>
          <xsd:enumeration value="CZ"/>
          <xsd:enumeration value="DE"/>
          <xsd:enumeration value="DK"/>
          <xsd:enumeration value="EE"/>
          <xsd:enumeration value="ES"/>
          <xsd:enumeration value="FI"/>
          <xsd:enumeration value="FR"/>
          <xsd:enumeration value="GB"/>
          <xsd:enumeration value="GR"/>
          <xsd:enumeration value="HK"/>
          <xsd:enumeration value="HU"/>
          <xsd:enumeration value="ID"/>
          <xsd:enumeration value="IE"/>
          <xsd:enumeration value="IL"/>
          <xsd:enumeration value="IN"/>
          <xsd:enumeration value="IT"/>
          <xsd:enumeration value="JP"/>
          <xsd:enumeration value="KR"/>
          <xsd:enumeration value="LT"/>
          <xsd:enumeration value="LU"/>
          <xsd:enumeration value="LV"/>
          <xsd:enumeration value="MX"/>
          <xsd:enumeration value="MY"/>
          <xsd:enumeration value="NL"/>
          <xsd:enumeration value="NO"/>
          <xsd:enumeration value="NZ"/>
          <xsd:enumeration value="PE"/>
          <xsd:enumeration value="PH"/>
          <xsd:enumeration value="PL"/>
          <xsd:enumeration value="PT"/>
          <xsd:enumeration value="RO"/>
          <xsd:enumeration value="RU"/>
          <xsd:enumeration value="SA"/>
          <xsd:enumeration value="SE"/>
          <xsd:enumeration value="SG"/>
          <xsd:enumeration value="SI"/>
          <xsd:enumeration value="SK"/>
          <xsd:enumeration value="TH"/>
          <xsd:enumeration value="TR"/>
          <xsd:enumeration value="TW"/>
          <xsd:enumeration value="US"/>
          <xsd:enumeration value="ZA"/>
        </xsd:restriction>
      </xsd:simpleType>
    </xsd:element>
    <xsd:element name="BisDataSet" ma:index="4" nillable="true" ma:displayName="Dataset" ma:format="Dropdown" ma:internalName="BisDataSet" ma:readOnly="false">
      <xsd:simpleType>
        <xsd:restriction base="dms:Choice">
          <xsd:enumeration value="Banking"/>
          <xsd:enumeration value="CBS"/>
          <xsd:enumeration value="LBS"/>
          <xsd:enumeration value="OTC"/>
          <xsd:enumeration value="SFT"/>
          <xsd:enumeration value="TRI"/>
        </xsd:restriction>
      </xsd:simpleType>
    </xsd:element>
    <xsd:element name="TaxKeywordTaxHTField" ma:index="14"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TaxCatchAll" ma:index="16" nillable="true" ma:displayName="Taxonomy Catch All Column" ma:description="" ma:hidden="true" ma:list="{a822f4e8-09f2-4508-ab61-425d33dcc47a}" ma:internalName="TaxCatchAll"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isAuthorssTaxHTField0" ma:index="21"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BisDocumentTypeTaxHTField0" ma:index="26"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472c07c-607f-4038-a619-6f6b6fb1cdb2" elementFormDefault="qualified">
    <xsd:import namespace="http://schemas.microsoft.com/office/2006/documentManagement/types"/>
    <xsd:import namespace="http://schemas.microsoft.com/office/infopath/2007/PartnerControls"/>
    <xsd:element name="BisPermalink" ma:index="6"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7" ma:displayName="Confidentiality" ma:default="Restricted" ma:description="The confidentiality of the document in a Document Library." ma:internalName="BisConfidentiality">
      <xsd:simpleType>
        <xsd:restriction base="dms:Choice">
          <xsd:enumeration value="Public"/>
          <xsd:enumeration value="Restricted"/>
          <xsd:enumeration value="Confidential"/>
        </xsd:restriction>
      </xsd:simpleType>
    </xsd:element>
    <xsd:element name="BisCurrentVersion" ma:index="17" nillable="true" ma:displayName="Current Version" ma:description="The current version of the document." ma:hidden="true" ma:internalName="BisCurrentVersion">
      <xsd:simpleType>
        <xsd:restriction base="dms:Text"/>
      </xsd:simpleType>
    </xsd:element>
    <xsd:element name="BisRecipientsTaxHTField0" ma:index="18"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3" nillable="true" ma:displayName="Is My Documents" ma:default="0" ma:description="This field is added to all BIS contenttypes to allow files and folders from MySite to be copied/moved to Bis Document Libraries" ma:hidden="true" ma:internalName="IsMyDocuments">
      <xsd:simpleType>
        <xsd:restriction base="dms:Boolean"/>
      </xsd:simpleType>
    </xsd:element>
    <xsd:element name="BisInstitutionTaxHTField0" ma:index="24"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Retention" ma:index="31" ma:displayName="Retention" ma:default="Compliance" ma:description="The retention period associated with the container or item (applied when the item archived)." ma:internalName="BisRetention">
      <xsd:simpleType>
        <xsd:restriction base="dms:Choice">
          <xsd:enumeration value="Routine"/>
          <xsd:enumeration value="Compliance"/>
          <xsd:enumeration value="Permanent"/>
          <xsd:enumeration value="Unknown"/>
        </xsd:restriction>
      </xsd:simpleType>
    </xsd:element>
    <xsd:element name="BisTransmission" ma:index="32" nillable="true" ma:displayName="Transmission" ma:default="Internal" ma:description="The transmission associated with the container or item." ma:hidden="true" ma:internalName="BisTransmission" ma:readOnly="false">
      <xsd:simpleType>
        <xsd:restriction base="dms:Choice">
          <xsd:enumeration value="Incoming"/>
          <xsd:enumeration value="Internal"/>
          <xsd:enumeration value="Outgoing"/>
        </xsd:restriction>
      </xsd:simpleType>
    </xsd:element>
    <xsd:element name="BisDocumentDate" ma:index="33" nillable="true" ma:displayName="Document Date" ma:default="[today]" ma:description="The document date associated with the container or item." ma:format="DateOnly" ma:internalName="BisDocumentDate">
      <xsd:simpleType>
        <xsd:restriction base="dms:DateTime"/>
      </xsd:simpleType>
    </xsd:element>
    <xsd:element name="BisProjectCode" ma:index="35" nillable="true" ma:displayName="Project Code" ma:default="" ma:description="A unique Id for the project (PMA or otherwise)." ma:hidden="true" ma:internalName="BisProjectCode" ma:readOnly="false">
      <xsd:simpleType>
        <xsd:restriction base="dms:Text"/>
      </xsd:simpleType>
    </xsd:element>
    <xsd:element name="BisProductCode" ma:index="36" nillable="true" ma:displayName="Product Code" ma:default="" ma:description="A unique Id for the product associated with the project (from the product directory)." ma:hidden="true" ma:internalName="BisProductCode" ma:readOnly="false">
      <xsd:simpleType>
        <xsd:restriction base="dms:Text"/>
      </xsd:simpleType>
    </xsd:element>
    <xsd:element name="BisAdditionalLinks" ma:index="37"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7" ma:displayName="Content Type"/>
        <xsd:element ref="dc:title" minOccurs="0" maxOccurs="1" ma:index="1" ma:displayName="Title"/>
        <xsd:element ref="dc:subject" minOccurs="0" maxOccurs="1"/>
        <xsd:element ref="dc:description" minOccurs="0" maxOccurs="1" ma:index="5"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3C7941-EAEF-4A88-A556-4B475DC9668A}">
  <ds:schemaRefs>
    <ds:schemaRef ds:uri="http://schemas.microsoft.com/sharepoint/v3/contenttype/forms"/>
  </ds:schemaRefs>
</ds:datastoreItem>
</file>

<file path=customXml/itemProps2.xml><?xml version="1.0" encoding="utf-8"?>
<ds:datastoreItem xmlns:ds="http://schemas.openxmlformats.org/officeDocument/2006/customXml" ds:itemID="{2D412814-358F-4EF2-B2A7-CE5226B77ED8}">
  <ds:schemaRefs>
    <ds:schemaRef ds:uri="http://purl.org/dc/terms/"/>
    <ds:schemaRef ds:uri="http://purl.org/dc/elements/1.1/"/>
    <ds:schemaRef ds:uri="http://schemas.microsoft.com/office/infopath/2007/PartnerControls"/>
    <ds:schemaRef ds:uri="http://schemas.microsoft.com/office/2006/metadata/properties"/>
    <ds:schemaRef ds:uri="http://schemas.microsoft.com/office/2006/documentManagement/types"/>
    <ds:schemaRef ds:uri="f782d0c1-2c6e-41d0-8577-3b320512196a"/>
    <ds:schemaRef ds:uri="http://schemas.microsoft.com/sharepoint/v4"/>
    <ds:schemaRef ds:uri="http://schemas.openxmlformats.org/package/2006/metadata/core-properties"/>
    <ds:schemaRef ds:uri="5472c07c-607f-4038-a619-6f6b6fb1cdb2"/>
    <ds:schemaRef ds:uri="http://www.w3.org/XML/1998/namespace"/>
    <ds:schemaRef ds:uri="http://purl.org/dc/dcmitype/"/>
  </ds:schemaRefs>
</ds:datastoreItem>
</file>

<file path=customXml/itemProps3.xml><?xml version="1.0" encoding="utf-8"?>
<ds:datastoreItem xmlns:ds="http://schemas.openxmlformats.org/officeDocument/2006/customXml" ds:itemID="{E544BEFE-B539-445C-BFD1-B9506DC99E61}">
  <ds:schemaRefs>
    <ds:schemaRef ds:uri="http://schemas.microsoft.com/sharepoint/events"/>
    <ds:schemaRef ds:uri="http://www.w3.org/2000/xmlns/"/>
  </ds:schemaRefs>
</ds:datastoreItem>
</file>

<file path=customXml/itemProps4.xml><?xml version="1.0" encoding="utf-8"?>
<ds:datastoreItem xmlns:ds="http://schemas.openxmlformats.org/officeDocument/2006/customXml" ds:itemID="{8E5655DA-FD2C-41B0-8A20-9A90AF437D54}">
  <ds:schemaRefs>
    <ds:schemaRef ds:uri="http://schemas.microsoft.com/office/2006/metadata/contentType"/>
    <ds:schemaRef ds:uri="http://schemas.microsoft.com/office/2006/metadata/properties/metaAttributes"/>
    <ds:schemaRef ds:uri="http://www.w3.org/2000/xmlns/"/>
    <ds:schemaRef ds:uri="http://www.w3.org/2001/XMLSchema"/>
    <ds:schemaRef ds:uri="f782d0c1-2c6e-41d0-8577-3b320512196a"/>
    <ds:schemaRef ds:uri="5472c07c-607f-4038-a619-6f6b6fb1cdb2"/>
    <ds:schemaRef ds:uri="http://schemas.microsoft.com/sharepoint/v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CoverPage</vt:lpstr>
      <vt:lpstr>Instructions</vt:lpstr>
      <vt:lpstr>Check</vt:lpstr>
      <vt:lpstr>O1</vt:lpstr>
      <vt:lpstr>O2</vt:lpstr>
      <vt:lpstr>O3</vt:lpstr>
      <vt:lpstr>O4</vt:lpstr>
      <vt:lpstr>O5</vt:lpstr>
      <vt:lpstr>isZero</vt:lpstr>
      <vt:lpstr>Instructions!Print_Area</vt:lpstr>
    </vt:vector>
  </TitlesOfParts>
  <Company>BIS-BRI-BIZ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BIS Triennial Amount Outstanding 2025</dc:title>
  <dc:creator>CBMEDPE</dc:creator>
  <cp:keywords>BIS Triennial Amount Outstanding 2025; Form_Version:3.0; RetID:DBG;</cp:keywords>
  <dc:description>Draft v2 for circulation</dc:description>
  <cp:lastModifiedBy>Sharon NIAM (MAS)</cp:lastModifiedBy>
  <cp:lastPrinted>2024-11-06T03:35:43Z</cp:lastPrinted>
  <dcterms:created xsi:type="dcterms:W3CDTF">2000-03-23T14:24:07Z</dcterms:created>
  <dcterms:modified xsi:type="dcterms:W3CDTF">2025-04-08T09:21:57Z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y fmtid="{D5CDD505-2E9C-101B-9397-08002B2CF9AE}" pid="3" name="ContentTypeId">
    <vt:lpwstr>0x01010066E6577C753B40CABFD9C9409CB523E500F29B7ADD6FBD744582C6C7416E913B4900297A14A852ACE740968574D30711400D</vt:lpwstr>
  </property>
  <property fmtid="{D5CDD505-2E9C-101B-9397-08002B2CF9AE}" pid="4" name="_dlc_DocIdItemGuid">
    <vt:lpwstr>8dca6eed-8437-4fc3-a600-8b2312256684</vt:lpwstr>
  </property>
  <property fmtid="{D5CDD505-2E9C-101B-9397-08002B2CF9AE}" pid="5" name="TaxKeyword">
    <vt:lpwstr>426;#Methodology|0afe3e46-9fd2-4e5e-9ba9-d4f47f820782;#431;#Triennial Survey|498cb51a-3375-4a01-9ecd-bf14a4123c0b;#416;#2019 Triennial Survey|cb8b2933-19a5-4b76-b89c-a0e9851c62f9</vt:lpwstr>
  </property>
  <property fmtid="{D5CDD505-2E9C-101B-9397-08002B2CF9AE}" pid="6" name="BisDocumentType">
    <vt:lpwstr/>
  </property>
  <property fmtid="{D5CDD505-2E9C-101B-9397-08002B2CF9AE}" pid="7" name="BisInstitution">
    <vt:lpwstr/>
  </property>
  <property fmtid="{D5CDD505-2E9C-101B-9397-08002B2CF9AE}" pid="8" name="BisRecipients">
    <vt:lpwstr/>
  </property>
  <property fmtid="{D5CDD505-2E9C-101B-9397-08002B2CF9AE}" pid="9" name="BisAuthors">
    <vt:lpwstr/>
  </property>
  <property fmtid="{D5CDD505-2E9C-101B-9397-08002B2CF9AE}" pid="10" name="MSIP_Label_4f288355-fb4c-44cd-b9ca-40cfc2aee5f8_Enabled">
    <vt:lpwstr>true</vt:lpwstr>
  </property>
  <property fmtid="{D5CDD505-2E9C-101B-9397-08002B2CF9AE}" pid="11" name="MSIP_Label_4f288355-fb4c-44cd-b9ca-40cfc2aee5f8_SetDate">
    <vt:lpwstr>2021-11-22T09:24:52Z</vt:lpwstr>
  </property>
  <property fmtid="{D5CDD505-2E9C-101B-9397-08002B2CF9AE}" pid="12" name="MSIP_Label_4f288355-fb4c-44cd-b9ca-40cfc2aee5f8_Method">
    <vt:lpwstr>Standard</vt:lpwstr>
  </property>
  <property fmtid="{D5CDD505-2E9C-101B-9397-08002B2CF9AE}" pid="13" name="MSIP_Label_4f288355-fb4c-44cd-b9ca-40cfc2aee5f8_Name">
    <vt:lpwstr>Non Sensitive_1</vt:lpwstr>
  </property>
  <property fmtid="{D5CDD505-2E9C-101B-9397-08002B2CF9AE}" pid="14" name="MSIP_Label_4f288355-fb4c-44cd-b9ca-40cfc2aee5f8_SiteId">
    <vt:lpwstr>0b11c524-9a1c-4e1b-84cb-6336aefc2243</vt:lpwstr>
  </property>
  <property fmtid="{D5CDD505-2E9C-101B-9397-08002B2CF9AE}" pid="15" name="MSIP_Label_4f288355-fb4c-44cd-b9ca-40cfc2aee5f8_ActionId">
    <vt:lpwstr>286bca4b-4598-4d1e-aecf-320bcc261910</vt:lpwstr>
  </property>
  <property fmtid="{D5CDD505-2E9C-101B-9397-08002B2CF9AE}" pid="16" name="MSIP_Label_4f288355-fb4c-44cd-b9ca-40cfc2aee5f8_ContentBits">
    <vt:lpwstr>0</vt:lpwstr>
  </property>
  <property fmtid="{D5CDD505-2E9C-101B-9397-08002B2CF9AE}" pid="17" name="ERSSCheck" linkTarget="isZero">
    <vt:r8>10</vt:r8>
  </property>
</Properties>
</file>