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Documents\My MAS Documents\5. BIS Submissions\2025 Triennial Survey\6. Forms\FINAL\"/>
    </mc:Choice>
  </mc:AlternateContent>
  <xr:revisionPtr revIDLastSave="0" documentId="13_ncr:1_{5B8C295F-DE09-4D4F-8E10-EB0FB7E61DCD}" xr6:coauthVersionLast="47" xr6:coauthVersionMax="47" xr10:uidLastSave="{00000000-0000-0000-0000-000000000000}"/>
  <workbookProtection workbookAlgorithmName="SHA-512" workbookHashValue="Iy52+M9v4LSBtomHcY/C/KcHkNWds3GBsIdguFfOj6tt+Y0pnfTMch+xKqyn3vwTSoT8KGHab+vjm/NhjpTFFA==" workbookSaltValue="jyOxCzsLSVwPN2jCHtG4Uw==" workbookSpinCount="100000" lockStructure="1"/>
  <bookViews>
    <workbookView xWindow="-120" yWindow="-120" windowWidth="29040" windowHeight="15720" xr2:uid="{00000000-000D-0000-FFFF-FFFF00000000}"/>
  </bookViews>
  <sheets>
    <sheet name="CoverPage" sheetId="98" r:id="rId1"/>
    <sheet name="Instructions" sheetId="103" r:id="rId2"/>
    <sheet name="Check" sheetId="74" r:id="rId3"/>
    <sheet name="Info" sheetId="102" r:id="rId4"/>
    <sheet name="A1" sheetId="30" r:id="rId5"/>
    <sheet name="A2" sheetId="90" r:id="rId6"/>
    <sheet name="A3" sheetId="91" r:id="rId7"/>
    <sheet name="A4" sheetId="92" r:id="rId8"/>
    <sheet name="A5" sheetId="97" r:id="rId9"/>
    <sheet name="B" sheetId="38" r:id="rId10"/>
  </sheets>
  <definedNames>
    <definedName name="Info">Info!$D$17,Info!$D$18,Info!$C$27,Info!$D$27,Info!$C$28,Info!$D$28,Info!$C$29,Info!$D$29,Info!$C$30,Info!$D$30</definedName>
    <definedName name="Is_zero">Check!$D$13</definedName>
    <definedName name="_xlnm.Print_Area" localSheetId="4">'A1'!$B$1:$N$139</definedName>
    <definedName name="_xlnm.Print_Area" localSheetId="5">'A2'!$B$1:$AA$148</definedName>
    <definedName name="_xlnm.Print_Area" localSheetId="6">'A3'!$B$1:$AB$156</definedName>
    <definedName name="_xlnm.Print_Area" localSheetId="7">'A4'!$B$1:$AO$139</definedName>
    <definedName name="_xlnm.Print_Area" localSheetId="9">B!$B$1:$AS$68</definedName>
    <definedName name="_xlnm.Print_Area" localSheetId="3">Info!$B$1:$E$28</definedName>
    <definedName name="_xlnm.Print_Area" localSheetId="1">Instructions!$A$1:$N$74</definedName>
    <definedName name="_xlnm.Print_Titles" localSheetId="4">'A1'!$B:$C,'A1'!$1:$8</definedName>
    <definedName name="_xlnm.Print_Titles" localSheetId="5">'A2'!$B:$C,'A2'!$1:$8</definedName>
    <definedName name="_xlnm.Print_Titles" localSheetId="6">'A3'!$B:$C,'A3'!$1:$8</definedName>
    <definedName name="_xlnm.Print_Titles" localSheetId="7">'A4'!$B:$C,'A4'!$1:$8</definedName>
    <definedName name="_xlnm.Print_Titles" localSheetId="1">Instructions!$8:$9</definedName>
    <definedName name="RgFwd" localSheetId="8">#REF!</definedName>
    <definedName name="RgFwd" localSheetId="3">#REF!</definedName>
    <definedName name="RgFwd" localSheetId="1">#REF!</definedName>
    <definedName name="RgFwd">#REF!</definedName>
    <definedName name="RgMatFwd" localSheetId="8">#REF!</definedName>
    <definedName name="RgMatFwd" localSheetId="3">#REF!</definedName>
    <definedName name="RgMatFwd" localSheetId="1">#REF!</definedName>
    <definedName name="RgMatFwd">#REF!</definedName>
    <definedName name="RgMatSwaps" localSheetId="8">#REF!</definedName>
    <definedName name="RgMatSwaps" localSheetId="3">#REF!</definedName>
    <definedName name="RgMatSwaps" localSheetId="1">#REF!</definedName>
    <definedName name="RgMatSwaps">#REF!</definedName>
    <definedName name="RgSpot" localSheetId="8">#REF!</definedName>
    <definedName name="RgSpot" localSheetId="3">#REF!</definedName>
    <definedName name="RgSpot" localSheetId="1">#REF!</definedName>
    <definedName name="RgSpot">#REF!</definedName>
    <definedName name="RgSwaps" localSheetId="8">#REF!</definedName>
    <definedName name="RgSwaps" localSheetId="3">#REF!</definedName>
    <definedName name="RgSwaps" localSheetId="1">#REF!</definedName>
    <definedName name="RgSwap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R68" i="38" l="1"/>
  <c r="AR67" i="38"/>
  <c r="D6" i="74" l="1"/>
  <c r="Z144" i="90" l="1"/>
  <c r="Z143" i="90"/>
  <c r="Z142" i="90"/>
  <c r="Z141" i="90"/>
  <c r="Z139" i="90"/>
  <c r="Z138" i="90"/>
  <c r="Z137" i="90"/>
  <c r="Z136" i="90"/>
  <c r="Z135" i="90"/>
  <c r="Z134" i="90"/>
  <c r="Z133" i="90"/>
  <c r="Z131" i="90"/>
  <c r="Z130" i="90"/>
  <c r="Z129" i="90"/>
  <c r="Z128" i="90"/>
  <c r="Z127" i="90"/>
  <c r="Z126" i="90"/>
  <c r="Z124" i="90"/>
  <c r="Z123" i="90"/>
  <c r="Z122" i="90"/>
  <c r="Z121" i="90"/>
  <c r="Z120" i="90"/>
  <c r="Z119" i="90"/>
  <c r="Z116" i="90"/>
  <c r="Z115" i="90"/>
  <c r="Z114" i="90"/>
  <c r="Z113" i="90"/>
  <c r="Z112" i="90"/>
  <c r="Z111" i="90"/>
  <c r="Z110" i="90"/>
  <c r="Z108" i="90"/>
  <c r="Z107" i="90"/>
  <c r="Z106" i="90"/>
  <c r="Z105" i="90"/>
  <c r="Z104" i="90"/>
  <c r="Z103" i="90"/>
  <c r="Z101" i="90"/>
  <c r="Z100" i="90"/>
  <c r="Z99" i="90"/>
  <c r="Z98" i="90"/>
  <c r="Z97" i="90"/>
  <c r="Z96" i="90"/>
  <c r="Z94" i="90"/>
  <c r="Z93" i="90"/>
  <c r="Z92" i="90"/>
  <c r="Z91" i="90"/>
  <c r="Z90" i="90"/>
  <c r="Z89" i="90"/>
  <c r="Z85" i="90"/>
  <c r="Z84" i="90"/>
  <c r="Z83" i="90"/>
  <c r="Z82" i="90"/>
  <c r="Z81" i="90"/>
  <c r="Z80" i="90"/>
  <c r="Z79" i="90"/>
  <c r="Z77" i="90"/>
  <c r="Z76" i="90"/>
  <c r="Z75" i="90"/>
  <c r="Z74" i="90"/>
  <c r="Z73" i="90"/>
  <c r="Z72" i="90"/>
  <c r="Z70" i="90"/>
  <c r="Z69" i="90"/>
  <c r="Z68" i="90"/>
  <c r="Z67" i="90"/>
  <c r="Z66" i="90"/>
  <c r="Z65" i="90"/>
  <c r="Z63" i="90"/>
  <c r="Z62" i="90"/>
  <c r="Z61" i="90"/>
  <c r="Z60" i="90"/>
  <c r="Z59" i="90"/>
  <c r="Z58" i="90"/>
  <c r="Z54" i="90"/>
  <c r="Z53" i="90"/>
  <c r="Z52" i="90"/>
  <c r="Z51" i="90"/>
  <c r="Z50" i="90"/>
  <c r="Z49" i="90"/>
  <c r="Z48" i="90"/>
  <c r="Z47" i="90"/>
  <c r="Z45" i="90"/>
  <c r="Z44" i="90"/>
  <c r="Z43" i="90"/>
  <c r="Z42" i="90"/>
  <c r="Z41" i="90"/>
  <c r="Z40" i="90"/>
  <c r="Z38" i="90"/>
  <c r="Z37" i="90"/>
  <c r="Z36" i="90"/>
  <c r="Z35" i="90"/>
  <c r="Z34" i="90"/>
  <c r="Z33" i="90"/>
  <c r="Z30" i="90"/>
  <c r="Z29" i="90"/>
  <c r="Z28" i="90"/>
  <c r="Z27" i="90"/>
  <c r="Z25" i="90"/>
  <c r="Z26" i="90"/>
  <c r="Z24" i="90"/>
  <c r="Z22" i="90"/>
  <c r="Z18" i="90"/>
  <c r="Z19" i="90"/>
  <c r="Z20" i="90"/>
  <c r="Z21" i="90"/>
  <c r="Z17" i="90"/>
  <c r="Z11" i="90"/>
  <c r="Z12" i="90"/>
  <c r="Z13" i="90"/>
  <c r="Z14" i="90"/>
  <c r="Z15" i="90"/>
  <c r="Z10" i="90"/>
  <c r="Q28" i="91" l="1"/>
  <c r="Q29" i="91"/>
  <c r="Q30" i="91"/>
  <c r="Q114" i="91"/>
  <c r="Q116" i="91"/>
  <c r="Q117" i="91"/>
  <c r="Q118" i="91"/>
  <c r="Q113" i="91"/>
  <c r="Y29" i="91"/>
  <c r="Y30" i="91"/>
  <c r="Y28" i="91"/>
  <c r="D13" i="91" l="1"/>
  <c r="AQ57" i="38"/>
  <c r="AP57" i="38"/>
  <c r="AO57" i="38"/>
  <c r="AN57" i="38"/>
  <c r="AM57" i="38"/>
  <c r="AL57" i="38"/>
  <c r="AK57" i="38"/>
  <c r="AJ57" i="38"/>
  <c r="AI57" i="38"/>
  <c r="AH57" i="38"/>
  <c r="AG57" i="38"/>
  <c r="AF57" i="38"/>
  <c r="AE57" i="38"/>
  <c r="AD57" i="38"/>
  <c r="AC57" i="38"/>
  <c r="AB57" i="38"/>
  <c r="AA57" i="38"/>
  <c r="Z57" i="38"/>
  <c r="Y57" i="38"/>
  <c r="X57" i="38"/>
  <c r="W57" i="38"/>
  <c r="V57" i="38"/>
  <c r="U57" i="38"/>
  <c r="T57" i="38"/>
  <c r="S57" i="38"/>
  <c r="R57" i="38"/>
  <c r="Q57" i="38"/>
  <c r="P57" i="38"/>
  <c r="O57" i="38"/>
  <c r="N57" i="38"/>
  <c r="M57" i="38"/>
  <c r="L57" i="38"/>
  <c r="K57" i="38"/>
  <c r="J57" i="38"/>
  <c r="I57" i="38"/>
  <c r="H57" i="38"/>
  <c r="G57" i="38"/>
  <c r="F57" i="38"/>
  <c r="E57" i="38"/>
  <c r="D57" i="38"/>
  <c r="AQ54" i="38"/>
  <c r="AP54" i="38"/>
  <c r="AO54" i="38"/>
  <c r="AN54" i="38"/>
  <c r="AM54" i="38"/>
  <c r="AL54" i="38"/>
  <c r="AK54" i="38"/>
  <c r="AJ54" i="38"/>
  <c r="AI54" i="38"/>
  <c r="AH54" i="38"/>
  <c r="AG54" i="38"/>
  <c r="AF54" i="38"/>
  <c r="AE54" i="38"/>
  <c r="AD54" i="38"/>
  <c r="AC54" i="38"/>
  <c r="AB54" i="38"/>
  <c r="AA54" i="38"/>
  <c r="Z54" i="38"/>
  <c r="Y54" i="38"/>
  <c r="X54" i="38"/>
  <c r="W54" i="38"/>
  <c r="V54" i="38"/>
  <c r="U54" i="38"/>
  <c r="T54" i="38"/>
  <c r="S54" i="38"/>
  <c r="R54" i="38"/>
  <c r="Q54" i="38"/>
  <c r="P54" i="38"/>
  <c r="O54" i="38"/>
  <c r="N54" i="38"/>
  <c r="M54" i="38"/>
  <c r="L54" i="38"/>
  <c r="K54" i="38"/>
  <c r="J54" i="38"/>
  <c r="I54" i="38"/>
  <c r="H54" i="38"/>
  <c r="G54" i="38"/>
  <c r="F54" i="38"/>
  <c r="E54" i="38"/>
  <c r="D54" i="38"/>
  <c r="AQ51" i="38"/>
  <c r="AP51" i="38"/>
  <c r="AO51" i="38"/>
  <c r="AN51" i="38"/>
  <c r="AM51" i="38"/>
  <c r="AL51" i="38"/>
  <c r="AK51" i="38"/>
  <c r="AJ51" i="38"/>
  <c r="AI51" i="38"/>
  <c r="AH51" i="38"/>
  <c r="AG51" i="38"/>
  <c r="AF51" i="38"/>
  <c r="AE51" i="38"/>
  <c r="AD51" i="38"/>
  <c r="AC51" i="38"/>
  <c r="AB51" i="38"/>
  <c r="AA51" i="38"/>
  <c r="Z51" i="38"/>
  <c r="Y51" i="38"/>
  <c r="X51" i="38"/>
  <c r="W51" i="38"/>
  <c r="V51" i="38"/>
  <c r="U51" i="38"/>
  <c r="T51" i="38"/>
  <c r="S51" i="38"/>
  <c r="R51" i="38"/>
  <c r="Q51" i="38"/>
  <c r="P51" i="38"/>
  <c r="O51" i="38"/>
  <c r="N51" i="38"/>
  <c r="M51" i="38"/>
  <c r="L51" i="38"/>
  <c r="K51" i="38"/>
  <c r="J51" i="38"/>
  <c r="I51" i="38"/>
  <c r="H51" i="38"/>
  <c r="G51" i="38"/>
  <c r="F51" i="38"/>
  <c r="E51" i="38"/>
  <c r="D51" i="38"/>
  <c r="AQ43" i="38"/>
  <c r="AP43" i="38"/>
  <c r="AO43" i="38"/>
  <c r="AN43" i="38"/>
  <c r="AM43" i="38"/>
  <c r="AL43" i="38"/>
  <c r="AK43" i="38"/>
  <c r="AJ43" i="38"/>
  <c r="AI43" i="38"/>
  <c r="AH43" i="38"/>
  <c r="AG43" i="38"/>
  <c r="AF43" i="38"/>
  <c r="AE43" i="38"/>
  <c r="AD43" i="38"/>
  <c r="AC43" i="38"/>
  <c r="AB43" i="38"/>
  <c r="AA43" i="38"/>
  <c r="Z43" i="38"/>
  <c r="Y43" i="38"/>
  <c r="X43" i="38"/>
  <c r="W43" i="38"/>
  <c r="V43" i="38"/>
  <c r="U43" i="38"/>
  <c r="T43" i="38"/>
  <c r="S43" i="38"/>
  <c r="R43" i="38"/>
  <c r="Q43" i="38"/>
  <c r="P43" i="38"/>
  <c r="O43" i="38"/>
  <c r="N43" i="38"/>
  <c r="M43" i="38"/>
  <c r="L43" i="38"/>
  <c r="K43" i="38"/>
  <c r="J43" i="38"/>
  <c r="I43" i="38"/>
  <c r="H43" i="38"/>
  <c r="G43" i="38"/>
  <c r="F43" i="38"/>
  <c r="E43" i="38"/>
  <c r="D43" i="38"/>
  <c r="AQ40" i="38"/>
  <c r="AP40" i="38"/>
  <c r="AO40" i="38"/>
  <c r="AN40" i="38"/>
  <c r="AM40" i="38"/>
  <c r="AL40" i="38"/>
  <c r="AK40" i="38"/>
  <c r="AJ40" i="38"/>
  <c r="AI40" i="38"/>
  <c r="AH40" i="38"/>
  <c r="AG40" i="38"/>
  <c r="AF40" i="38"/>
  <c r="AE40" i="38"/>
  <c r="AD40" i="38"/>
  <c r="AC40" i="38"/>
  <c r="AB40" i="38"/>
  <c r="AA40" i="38"/>
  <c r="Z40" i="38"/>
  <c r="Y40" i="38"/>
  <c r="X40" i="38"/>
  <c r="W40" i="38"/>
  <c r="V40" i="38"/>
  <c r="U40" i="38"/>
  <c r="T40" i="38"/>
  <c r="S40" i="38"/>
  <c r="R40" i="38"/>
  <c r="Q40" i="38"/>
  <c r="P40" i="38"/>
  <c r="O40" i="38"/>
  <c r="N40" i="38"/>
  <c r="M40" i="38"/>
  <c r="L40" i="38"/>
  <c r="K40" i="38"/>
  <c r="J40" i="38"/>
  <c r="I40" i="38"/>
  <c r="H40" i="38"/>
  <c r="G40" i="38"/>
  <c r="F40" i="38"/>
  <c r="E40" i="38"/>
  <c r="D40" i="38"/>
  <c r="AQ37" i="38"/>
  <c r="AP37" i="38"/>
  <c r="AO37" i="38"/>
  <c r="AN37" i="38"/>
  <c r="AM37" i="38"/>
  <c r="AL37" i="38"/>
  <c r="AK37" i="38"/>
  <c r="AJ37" i="38"/>
  <c r="AI37" i="38"/>
  <c r="AH37" i="38"/>
  <c r="AG37" i="38"/>
  <c r="AF37" i="38"/>
  <c r="AE37" i="38"/>
  <c r="AD37" i="38"/>
  <c r="AC37" i="38"/>
  <c r="AB37" i="38"/>
  <c r="AA37" i="38"/>
  <c r="Z37" i="38"/>
  <c r="Y37" i="38"/>
  <c r="X37" i="38"/>
  <c r="W37" i="38"/>
  <c r="V37" i="38"/>
  <c r="U37" i="38"/>
  <c r="T37" i="38"/>
  <c r="S37" i="38"/>
  <c r="R37" i="38"/>
  <c r="Q37" i="38"/>
  <c r="P37" i="38"/>
  <c r="O37" i="38"/>
  <c r="N37" i="38"/>
  <c r="M37" i="38"/>
  <c r="L37" i="38"/>
  <c r="K37" i="38"/>
  <c r="J37" i="38"/>
  <c r="I37" i="38"/>
  <c r="H37" i="38"/>
  <c r="G37" i="38"/>
  <c r="F37" i="38"/>
  <c r="E37" i="38"/>
  <c r="D37" i="38"/>
  <c r="AQ29" i="38"/>
  <c r="AP29" i="38"/>
  <c r="AO29" i="38"/>
  <c r="AN29" i="38"/>
  <c r="AM29" i="38"/>
  <c r="AL29" i="38"/>
  <c r="AK29" i="38"/>
  <c r="AJ29" i="38"/>
  <c r="AI29" i="38"/>
  <c r="AH29" i="38"/>
  <c r="AG29" i="38"/>
  <c r="AF29" i="38"/>
  <c r="AE29" i="38"/>
  <c r="AD29" i="38"/>
  <c r="AC29" i="38"/>
  <c r="AB29" i="38"/>
  <c r="AA29" i="38"/>
  <c r="Z29" i="38"/>
  <c r="Y29" i="38"/>
  <c r="X29" i="38"/>
  <c r="W29" i="38"/>
  <c r="V29" i="38"/>
  <c r="U29" i="38"/>
  <c r="T29" i="38"/>
  <c r="S29" i="38"/>
  <c r="R29" i="38"/>
  <c r="Q29" i="38"/>
  <c r="P29" i="38"/>
  <c r="O29" i="38"/>
  <c r="N29" i="38"/>
  <c r="M29" i="38"/>
  <c r="L29" i="38"/>
  <c r="K29" i="38"/>
  <c r="J29" i="38"/>
  <c r="I29" i="38"/>
  <c r="H29" i="38"/>
  <c r="G29" i="38"/>
  <c r="F29" i="38"/>
  <c r="E29" i="38"/>
  <c r="D29" i="38"/>
  <c r="AQ26" i="38"/>
  <c r="AP26" i="38"/>
  <c r="AO26" i="38"/>
  <c r="AN26" i="38"/>
  <c r="AM26" i="38"/>
  <c r="AL26" i="38"/>
  <c r="AK26" i="38"/>
  <c r="AJ26" i="38"/>
  <c r="AI26" i="38"/>
  <c r="AH26" i="38"/>
  <c r="AG26" i="38"/>
  <c r="AF26" i="38"/>
  <c r="AE26" i="38"/>
  <c r="AD26" i="38"/>
  <c r="AC26" i="38"/>
  <c r="AB26" i="38"/>
  <c r="AA26" i="38"/>
  <c r="Z26" i="38"/>
  <c r="Y26" i="38"/>
  <c r="X26" i="38"/>
  <c r="W26" i="38"/>
  <c r="V26" i="38"/>
  <c r="U26" i="38"/>
  <c r="T26" i="38"/>
  <c r="S26" i="38"/>
  <c r="R26" i="38"/>
  <c r="Q26" i="38"/>
  <c r="P26" i="38"/>
  <c r="O26" i="38"/>
  <c r="N26" i="38"/>
  <c r="M26" i="38"/>
  <c r="L26" i="38"/>
  <c r="K26" i="38"/>
  <c r="J26" i="38"/>
  <c r="I26" i="38"/>
  <c r="H26" i="38"/>
  <c r="G26" i="38"/>
  <c r="F26" i="38"/>
  <c r="E26" i="38"/>
  <c r="D26" i="38"/>
  <c r="AQ23" i="38"/>
  <c r="AP23" i="38"/>
  <c r="AO23" i="38"/>
  <c r="AN23" i="38"/>
  <c r="AM23" i="38"/>
  <c r="AL23" i="38"/>
  <c r="AK23" i="38"/>
  <c r="AJ23" i="38"/>
  <c r="AI23" i="38"/>
  <c r="AH23" i="38"/>
  <c r="AG23" i="38"/>
  <c r="AF23" i="38"/>
  <c r="AE23" i="38"/>
  <c r="AD23" i="38"/>
  <c r="AC23" i="38"/>
  <c r="AB23" i="38"/>
  <c r="AA23" i="38"/>
  <c r="Z23" i="38"/>
  <c r="Y23" i="38"/>
  <c r="X23" i="38"/>
  <c r="W23" i="38"/>
  <c r="V23" i="38"/>
  <c r="U23" i="38"/>
  <c r="T23" i="38"/>
  <c r="S23" i="38"/>
  <c r="R23" i="38"/>
  <c r="Q23" i="38"/>
  <c r="P23" i="38"/>
  <c r="O23" i="38"/>
  <c r="N23" i="38"/>
  <c r="M23" i="38"/>
  <c r="L23" i="38"/>
  <c r="K23" i="38"/>
  <c r="J23" i="38"/>
  <c r="I23" i="38"/>
  <c r="H23" i="38"/>
  <c r="G23" i="38"/>
  <c r="F23" i="38"/>
  <c r="E23" i="38"/>
  <c r="D23" i="38"/>
  <c r="AQ15" i="38"/>
  <c r="AP15" i="38"/>
  <c r="AO15" i="38"/>
  <c r="AN15" i="38"/>
  <c r="AM15" i="38"/>
  <c r="AL15" i="38"/>
  <c r="AK15" i="38"/>
  <c r="AJ15" i="38"/>
  <c r="AI15" i="38"/>
  <c r="AH15" i="38"/>
  <c r="AG15" i="38"/>
  <c r="AF15" i="38"/>
  <c r="AE15" i="38"/>
  <c r="AD15" i="38"/>
  <c r="AC15" i="38"/>
  <c r="AB15" i="38"/>
  <c r="AA15" i="38"/>
  <c r="Z15" i="38"/>
  <c r="Y15" i="38"/>
  <c r="X15" i="38"/>
  <c r="W15" i="38"/>
  <c r="V15" i="38"/>
  <c r="U15" i="38"/>
  <c r="T15" i="38"/>
  <c r="S15" i="38"/>
  <c r="R15" i="38"/>
  <c r="Q15" i="38"/>
  <c r="P15" i="38"/>
  <c r="O15" i="38"/>
  <c r="N15" i="38"/>
  <c r="M15" i="38"/>
  <c r="L15" i="38"/>
  <c r="K15" i="38"/>
  <c r="J15" i="38"/>
  <c r="I15" i="38"/>
  <c r="H15" i="38"/>
  <c r="G15" i="38"/>
  <c r="F15" i="38"/>
  <c r="E15" i="38"/>
  <c r="D15" i="38"/>
  <c r="AQ12" i="38"/>
  <c r="AP12" i="38"/>
  <c r="AO12" i="38"/>
  <c r="AN12" i="38"/>
  <c r="AM12" i="38"/>
  <c r="AL12" i="38"/>
  <c r="AK12" i="38"/>
  <c r="AJ12" i="38"/>
  <c r="AI12" i="38"/>
  <c r="AH12" i="38"/>
  <c r="AG12" i="38"/>
  <c r="AF12" i="38"/>
  <c r="AE12" i="38"/>
  <c r="AD12" i="38"/>
  <c r="AC12" i="38"/>
  <c r="AB12" i="38"/>
  <c r="AA12" i="38"/>
  <c r="Z12" i="38"/>
  <c r="Y12" i="38"/>
  <c r="X12" i="38"/>
  <c r="W12" i="38"/>
  <c r="V12" i="38"/>
  <c r="U12" i="38"/>
  <c r="T12" i="38"/>
  <c r="S12" i="38"/>
  <c r="R12" i="38"/>
  <c r="Q12" i="38"/>
  <c r="P12" i="38"/>
  <c r="O12" i="38"/>
  <c r="N12" i="38"/>
  <c r="M12" i="38"/>
  <c r="L12" i="38"/>
  <c r="K12" i="38"/>
  <c r="J12" i="38"/>
  <c r="I12" i="38"/>
  <c r="H12" i="38"/>
  <c r="G12" i="38"/>
  <c r="F12" i="38"/>
  <c r="E12" i="38"/>
  <c r="D12" i="38"/>
  <c r="E9" i="38"/>
  <c r="F9" i="38"/>
  <c r="G9" i="38"/>
  <c r="H9" i="38"/>
  <c r="I9" i="38"/>
  <c r="J9" i="38"/>
  <c r="K9" i="38"/>
  <c r="L9" i="38"/>
  <c r="M9" i="38"/>
  <c r="N9" i="38"/>
  <c r="O9" i="38"/>
  <c r="P9" i="38"/>
  <c r="Q9" i="38"/>
  <c r="R9" i="38"/>
  <c r="S9" i="38"/>
  <c r="T9" i="38"/>
  <c r="U9" i="38"/>
  <c r="V9" i="38"/>
  <c r="W9" i="38"/>
  <c r="X9" i="38"/>
  <c r="Y9" i="38"/>
  <c r="Z9" i="38"/>
  <c r="AA9" i="38"/>
  <c r="AB9" i="38"/>
  <c r="AC9" i="38"/>
  <c r="AD9" i="38"/>
  <c r="AE9" i="38"/>
  <c r="AF9" i="38"/>
  <c r="AG9" i="38"/>
  <c r="AH9" i="38"/>
  <c r="AI9" i="38"/>
  <c r="AJ9" i="38"/>
  <c r="AK9" i="38"/>
  <c r="AL9" i="38"/>
  <c r="AM9" i="38"/>
  <c r="AN9" i="38"/>
  <c r="AO9" i="38"/>
  <c r="AP9" i="38"/>
  <c r="AQ9" i="38"/>
  <c r="D9" i="38"/>
  <c r="K39" i="97"/>
  <c r="K44" i="97" s="1"/>
  <c r="J39" i="97"/>
  <c r="J44" i="97" s="1"/>
  <c r="I39" i="97"/>
  <c r="I44" i="97" s="1"/>
  <c r="H39" i="97"/>
  <c r="H44" i="97" s="1"/>
  <c r="G39" i="97"/>
  <c r="G44" i="97" s="1"/>
  <c r="F39" i="97"/>
  <c r="F44" i="97" s="1"/>
  <c r="E39" i="97"/>
  <c r="E44" i="97" s="1"/>
  <c r="K32" i="97"/>
  <c r="J32" i="97"/>
  <c r="I32" i="97"/>
  <c r="H32" i="97"/>
  <c r="G32" i="97"/>
  <c r="F32" i="97"/>
  <c r="E32" i="97"/>
  <c r="K25" i="97"/>
  <c r="J25" i="97"/>
  <c r="I25" i="97"/>
  <c r="H25" i="97"/>
  <c r="G25" i="97"/>
  <c r="F25" i="97"/>
  <c r="E25" i="97"/>
  <c r="K18" i="97"/>
  <c r="J18" i="97"/>
  <c r="I18" i="97"/>
  <c r="H18" i="97"/>
  <c r="G18" i="97"/>
  <c r="F18" i="97"/>
  <c r="E18" i="97"/>
  <c r="F11" i="97"/>
  <c r="G11" i="97"/>
  <c r="H11" i="97"/>
  <c r="I11" i="97"/>
  <c r="J11" i="97"/>
  <c r="K11" i="97"/>
  <c r="E11" i="97"/>
  <c r="E16" i="97" s="1"/>
  <c r="CC133" i="92" l="1"/>
  <c r="CC132" i="92"/>
  <c r="CC131" i="92"/>
  <c r="CC129" i="92"/>
  <c r="CC128" i="92"/>
  <c r="CC125" i="92"/>
  <c r="CC124" i="92"/>
  <c r="CC123" i="92"/>
  <c r="CC122" i="92"/>
  <c r="CC121" i="92"/>
  <c r="CC120" i="92"/>
  <c r="CC118" i="92"/>
  <c r="CC117" i="92"/>
  <c r="CC115" i="92"/>
  <c r="CC114" i="92"/>
  <c r="CC111" i="92"/>
  <c r="CC110" i="92"/>
  <c r="CC109" i="92"/>
  <c r="CC107" i="92"/>
  <c r="CC106" i="92"/>
  <c r="CC103" i="92"/>
  <c r="CC102" i="92"/>
  <c r="CC101" i="92"/>
  <c r="CC100" i="92"/>
  <c r="CC99" i="92"/>
  <c r="CC96" i="92"/>
  <c r="CC95" i="92"/>
  <c r="CC93" i="92"/>
  <c r="CC92" i="92"/>
  <c r="CC89" i="92"/>
  <c r="CC88" i="92"/>
  <c r="CC87" i="92"/>
  <c r="CC86" i="92"/>
  <c r="CC85" i="92"/>
  <c r="CC98" i="92"/>
  <c r="CC84" i="92"/>
  <c r="CC82" i="92"/>
  <c r="CC81" i="92"/>
  <c r="CC80" i="92"/>
  <c r="CC78" i="92"/>
  <c r="CC77" i="92"/>
  <c r="CC74" i="92"/>
  <c r="CC73" i="92"/>
  <c r="CC72" i="92"/>
  <c r="CC71" i="92"/>
  <c r="CC70" i="92"/>
  <c r="CC69" i="92"/>
  <c r="CC67" i="92"/>
  <c r="CC66" i="92"/>
  <c r="CC64" i="92"/>
  <c r="CC63" i="92"/>
  <c r="CC60" i="92"/>
  <c r="CC59" i="92"/>
  <c r="CC58" i="92"/>
  <c r="CC57" i="92"/>
  <c r="CC56" i="92"/>
  <c r="CC55" i="92"/>
  <c r="CC52" i="92"/>
  <c r="CC51" i="92"/>
  <c r="CC50" i="92"/>
  <c r="CC48" i="92"/>
  <c r="CC47" i="92"/>
  <c r="CC44" i="92"/>
  <c r="CC43" i="92"/>
  <c r="CC42" i="92"/>
  <c r="CC41" i="92"/>
  <c r="CC40" i="92"/>
  <c r="CC39" i="92"/>
  <c r="CC37" i="92"/>
  <c r="CC36" i="92"/>
  <c r="CC34" i="92"/>
  <c r="CC33" i="92"/>
  <c r="AN127" i="92" l="1"/>
  <c r="AM127" i="92"/>
  <c r="AL127" i="92"/>
  <c r="AK127" i="92"/>
  <c r="AJ127" i="92"/>
  <c r="AI127" i="92"/>
  <c r="AH127" i="92"/>
  <c r="AG127" i="92"/>
  <c r="AF127" i="92"/>
  <c r="AE127" i="92"/>
  <c r="AD127" i="92"/>
  <c r="AC127" i="92"/>
  <c r="AB127" i="92"/>
  <c r="AA127" i="92"/>
  <c r="Z127" i="92"/>
  <c r="Y127" i="92"/>
  <c r="X127" i="92"/>
  <c r="W127" i="92"/>
  <c r="V127" i="92"/>
  <c r="U127" i="92"/>
  <c r="T127" i="92"/>
  <c r="S127" i="92"/>
  <c r="R127" i="92"/>
  <c r="Q127" i="92"/>
  <c r="P127" i="92"/>
  <c r="O127" i="92"/>
  <c r="N127" i="92"/>
  <c r="M127" i="92"/>
  <c r="L127" i="92"/>
  <c r="K127" i="92"/>
  <c r="J127" i="92"/>
  <c r="I127" i="92"/>
  <c r="H127" i="92"/>
  <c r="G127" i="92"/>
  <c r="F127" i="92"/>
  <c r="E127" i="92"/>
  <c r="D127" i="92"/>
  <c r="AN116" i="92"/>
  <c r="AM116" i="92"/>
  <c r="AL116" i="92"/>
  <c r="AK116" i="92"/>
  <c r="AJ116" i="92"/>
  <c r="AI116" i="92"/>
  <c r="AH116" i="92"/>
  <c r="AG116" i="92"/>
  <c r="AF116" i="92"/>
  <c r="AE116" i="92"/>
  <c r="AD116" i="92"/>
  <c r="AC116" i="92"/>
  <c r="AB116" i="92"/>
  <c r="AA116" i="92"/>
  <c r="Z116" i="92"/>
  <c r="Y116" i="92"/>
  <c r="X116" i="92"/>
  <c r="W116" i="92"/>
  <c r="V116" i="92"/>
  <c r="U116" i="92"/>
  <c r="T116" i="92"/>
  <c r="S116" i="92"/>
  <c r="R116" i="92"/>
  <c r="Q116" i="92"/>
  <c r="P116" i="92"/>
  <c r="O116" i="92"/>
  <c r="N116" i="92"/>
  <c r="M116" i="92"/>
  <c r="L116" i="92"/>
  <c r="K116" i="92"/>
  <c r="J116" i="92"/>
  <c r="I116" i="92"/>
  <c r="H116" i="92"/>
  <c r="G116" i="92"/>
  <c r="F116" i="92"/>
  <c r="E116" i="92"/>
  <c r="D116" i="92"/>
  <c r="AN113" i="92"/>
  <c r="AM113" i="92"/>
  <c r="AL113" i="92"/>
  <c r="AK113" i="92"/>
  <c r="AJ113" i="92"/>
  <c r="AI113" i="92"/>
  <c r="AH113" i="92"/>
  <c r="AG113" i="92"/>
  <c r="AF113" i="92"/>
  <c r="AE113" i="92"/>
  <c r="AD113" i="92"/>
  <c r="AC113" i="92"/>
  <c r="AB113" i="92"/>
  <c r="AA113" i="92"/>
  <c r="Z113" i="92"/>
  <c r="Y113" i="92"/>
  <c r="X113" i="92"/>
  <c r="W113" i="92"/>
  <c r="V113" i="92"/>
  <c r="U113" i="92"/>
  <c r="T113" i="92"/>
  <c r="S113" i="92"/>
  <c r="R113" i="92"/>
  <c r="Q113" i="92"/>
  <c r="P113" i="92"/>
  <c r="O113" i="92"/>
  <c r="N113" i="92"/>
  <c r="M113" i="92"/>
  <c r="L113" i="92"/>
  <c r="K113" i="92"/>
  <c r="J113" i="92"/>
  <c r="I113" i="92"/>
  <c r="H113" i="92"/>
  <c r="G113" i="92"/>
  <c r="F113" i="92"/>
  <c r="E113" i="92"/>
  <c r="D113" i="92"/>
  <c r="AN105" i="92"/>
  <c r="AM105" i="92"/>
  <c r="AL105" i="92"/>
  <c r="AK105" i="92"/>
  <c r="AJ105" i="92"/>
  <c r="AI105" i="92"/>
  <c r="AH105" i="92"/>
  <c r="AG105" i="92"/>
  <c r="AF105" i="92"/>
  <c r="AE105" i="92"/>
  <c r="AD105" i="92"/>
  <c r="AC105" i="92"/>
  <c r="AB105" i="92"/>
  <c r="AA105" i="92"/>
  <c r="Z105" i="92"/>
  <c r="Y105" i="92"/>
  <c r="X105" i="92"/>
  <c r="W105" i="92"/>
  <c r="V105" i="92"/>
  <c r="U105" i="92"/>
  <c r="T105" i="92"/>
  <c r="S105" i="92"/>
  <c r="R105" i="92"/>
  <c r="Q105" i="92"/>
  <c r="P105" i="92"/>
  <c r="O105" i="92"/>
  <c r="N105" i="92"/>
  <c r="M105" i="92"/>
  <c r="L105" i="92"/>
  <c r="K105" i="92"/>
  <c r="J105" i="92"/>
  <c r="I105" i="92"/>
  <c r="H105" i="92"/>
  <c r="G105" i="92"/>
  <c r="F105" i="92"/>
  <c r="E105" i="92"/>
  <c r="D105" i="92"/>
  <c r="AN94" i="92"/>
  <c r="AM94" i="92"/>
  <c r="AL94" i="92"/>
  <c r="AK94" i="92"/>
  <c r="AJ94" i="92"/>
  <c r="AI94" i="92"/>
  <c r="AH94" i="92"/>
  <c r="AG94" i="92"/>
  <c r="AF94" i="92"/>
  <c r="AE94" i="92"/>
  <c r="AD94" i="92"/>
  <c r="AC94" i="92"/>
  <c r="AB94" i="92"/>
  <c r="AA94" i="92"/>
  <c r="Z94" i="92"/>
  <c r="Y94" i="92"/>
  <c r="X94" i="92"/>
  <c r="W94" i="92"/>
  <c r="V94" i="92"/>
  <c r="U94" i="92"/>
  <c r="T94" i="92"/>
  <c r="S94" i="92"/>
  <c r="R94" i="92"/>
  <c r="Q94" i="92"/>
  <c r="P94" i="92"/>
  <c r="O94" i="92"/>
  <c r="N94" i="92"/>
  <c r="M94" i="92"/>
  <c r="L94" i="92"/>
  <c r="K94" i="92"/>
  <c r="J94" i="92"/>
  <c r="I94" i="92"/>
  <c r="H94" i="92"/>
  <c r="G94" i="92"/>
  <c r="F94" i="92"/>
  <c r="E94" i="92"/>
  <c r="D94" i="92"/>
  <c r="AN91" i="92"/>
  <c r="AM91" i="92"/>
  <c r="AL91" i="92"/>
  <c r="AK91" i="92"/>
  <c r="AJ91" i="92"/>
  <c r="AI91" i="92"/>
  <c r="AH91" i="92"/>
  <c r="AG91" i="92"/>
  <c r="AF91" i="92"/>
  <c r="AE91" i="92"/>
  <c r="AD91" i="92"/>
  <c r="AC91" i="92"/>
  <c r="AB91" i="92"/>
  <c r="AA91" i="92"/>
  <c r="Z91" i="92"/>
  <c r="Y91" i="92"/>
  <c r="X91" i="92"/>
  <c r="W91" i="92"/>
  <c r="V91" i="92"/>
  <c r="U91" i="92"/>
  <c r="T91" i="92"/>
  <c r="S91" i="92"/>
  <c r="R91" i="92"/>
  <c r="Q91" i="92"/>
  <c r="P91" i="92"/>
  <c r="O91" i="92"/>
  <c r="N91" i="92"/>
  <c r="M91" i="92"/>
  <c r="L91" i="92"/>
  <c r="K91" i="92"/>
  <c r="J91" i="92"/>
  <c r="I91" i="92"/>
  <c r="H91" i="92"/>
  <c r="G91" i="92"/>
  <c r="F91" i="92"/>
  <c r="E91" i="92"/>
  <c r="D91" i="92"/>
  <c r="AN76" i="92"/>
  <c r="AM76" i="92"/>
  <c r="AL76" i="92"/>
  <c r="AK76" i="92"/>
  <c r="AJ76" i="92"/>
  <c r="AI76" i="92"/>
  <c r="AH76" i="92"/>
  <c r="AG76" i="92"/>
  <c r="AF76" i="92"/>
  <c r="AE76" i="92"/>
  <c r="AD76" i="92"/>
  <c r="AC76" i="92"/>
  <c r="AB76" i="92"/>
  <c r="AA76" i="92"/>
  <c r="Z76" i="92"/>
  <c r="Y76" i="92"/>
  <c r="X76" i="92"/>
  <c r="W76" i="92"/>
  <c r="V76" i="92"/>
  <c r="U76" i="92"/>
  <c r="T76" i="92"/>
  <c r="S76" i="92"/>
  <c r="R76" i="92"/>
  <c r="Q76" i="92"/>
  <c r="P76" i="92"/>
  <c r="O76" i="92"/>
  <c r="N76" i="92"/>
  <c r="M76" i="92"/>
  <c r="L76" i="92"/>
  <c r="K76" i="92"/>
  <c r="J76" i="92"/>
  <c r="I76" i="92"/>
  <c r="H76" i="92"/>
  <c r="G76" i="92"/>
  <c r="F76" i="92"/>
  <c r="E76" i="92"/>
  <c r="D76" i="92"/>
  <c r="AN65" i="92"/>
  <c r="AM65" i="92"/>
  <c r="AL65" i="92"/>
  <c r="AK65" i="92"/>
  <c r="AJ65" i="92"/>
  <c r="AI65" i="92"/>
  <c r="AH65" i="92"/>
  <c r="AG65" i="92"/>
  <c r="AF65" i="92"/>
  <c r="AE65" i="92"/>
  <c r="AD65" i="92"/>
  <c r="AC65" i="92"/>
  <c r="AB65" i="92"/>
  <c r="AA65" i="92"/>
  <c r="Z65" i="92"/>
  <c r="Y65" i="92"/>
  <c r="X65" i="92"/>
  <c r="W65" i="92"/>
  <c r="V65" i="92"/>
  <c r="U65" i="92"/>
  <c r="T65" i="92"/>
  <c r="S65" i="92"/>
  <c r="R65" i="92"/>
  <c r="Q65" i="92"/>
  <c r="P65" i="92"/>
  <c r="O65" i="92"/>
  <c r="N65" i="92"/>
  <c r="M65" i="92"/>
  <c r="L65" i="92"/>
  <c r="K65" i="92"/>
  <c r="J65" i="92"/>
  <c r="I65" i="92"/>
  <c r="H65" i="92"/>
  <c r="G65" i="92"/>
  <c r="F65" i="92"/>
  <c r="E65" i="92"/>
  <c r="D65"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O62" i="92"/>
  <c r="N62" i="92"/>
  <c r="M62" i="92"/>
  <c r="L62" i="92"/>
  <c r="K62" i="92"/>
  <c r="J62" i="92"/>
  <c r="I62" i="92"/>
  <c r="H62" i="92"/>
  <c r="G62" i="92"/>
  <c r="F62" i="92"/>
  <c r="E62" i="92"/>
  <c r="D62" i="92"/>
  <c r="AN46" i="92"/>
  <c r="AM46" i="92"/>
  <c r="AL46" i="92"/>
  <c r="AK46" i="92"/>
  <c r="AJ46" i="92"/>
  <c r="AI46" i="92"/>
  <c r="AH46" i="92"/>
  <c r="AG46" i="92"/>
  <c r="AF46" i="92"/>
  <c r="AE46" i="92"/>
  <c r="AD46" i="92"/>
  <c r="AC46" i="92"/>
  <c r="AB46" i="92"/>
  <c r="AA46" i="92"/>
  <c r="Z46" i="92"/>
  <c r="Y46" i="92"/>
  <c r="X46" i="92"/>
  <c r="W46" i="92"/>
  <c r="V46" i="92"/>
  <c r="U46" i="92"/>
  <c r="T46" i="92"/>
  <c r="S46" i="92"/>
  <c r="R46" i="92"/>
  <c r="Q46" i="92"/>
  <c r="P46" i="92"/>
  <c r="O46" i="92"/>
  <c r="N46" i="92"/>
  <c r="M46" i="92"/>
  <c r="L46" i="92"/>
  <c r="K46" i="92"/>
  <c r="J46" i="92"/>
  <c r="I46" i="92"/>
  <c r="H46" i="92"/>
  <c r="G46" i="92"/>
  <c r="F46" i="92"/>
  <c r="E46" i="92"/>
  <c r="D46"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O35" i="92"/>
  <c r="N35" i="92"/>
  <c r="M35" i="92"/>
  <c r="L35" i="92"/>
  <c r="K35" i="92"/>
  <c r="J35" i="92"/>
  <c r="I35" i="92"/>
  <c r="H35" i="92"/>
  <c r="G35" i="92"/>
  <c r="F35" i="92"/>
  <c r="E35" i="92"/>
  <c r="D35" i="92"/>
  <c r="D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O32" i="92"/>
  <c r="N32" i="92"/>
  <c r="M32" i="92"/>
  <c r="L32" i="92"/>
  <c r="K32" i="92"/>
  <c r="J32" i="92"/>
  <c r="I32" i="92"/>
  <c r="H32" i="92"/>
  <c r="G32" i="92"/>
  <c r="F32" i="92"/>
  <c r="E32" i="92"/>
  <c r="D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O24" i="92"/>
  <c r="N24" i="92"/>
  <c r="M24" i="92"/>
  <c r="L24" i="92"/>
  <c r="K24" i="92"/>
  <c r="J24" i="92"/>
  <c r="I24" i="92"/>
  <c r="H24" i="92"/>
  <c r="G24" i="92"/>
  <c r="F24" i="92"/>
  <c r="E24" i="92"/>
  <c r="AN13" i="92"/>
  <c r="AM13" i="92"/>
  <c r="AL13" i="92"/>
  <c r="AK13" i="92"/>
  <c r="AJ13" i="92"/>
  <c r="AI13" i="92"/>
  <c r="AH13" i="92"/>
  <c r="AG13" i="92"/>
  <c r="AF13" i="92"/>
  <c r="AE13" i="92"/>
  <c r="AD13" i="92"/>
  <c r="AC13" i="92"/>
  <c r="AB13" i="92"/>
  <c r="AA13" i="92"/>
  <c r="Z13" i="92"/>
  <c r="Y13" i="92"/>
  <c r="X13" i="92"/>
  <c r="W13" i="92"/>
  <c r="V13" i="92"/>
  <c r="U13" i="92"/>
  <c r="T13" i="92"/>
  <c r="S13" i="92"/>
  <c r="R13" i="92"/>
  <c r="Q13" i="92"/>
  <c r="P13" i="92"/>
  <c r="O13" i="92"/>
  <c r="N13" i="92"/>
  <c r="M13" i="92"/>
  <c r="L13" i="92"/>
  <c r="K13" i="92"/>
  <c r="J13" i="92"/>
  <c r="I13" i="92"/>
  <c r="H13" i="92"/>
  <c r="G13" i="92"/>
  <c r="F13" i="92"/>
  <c r="E13" i="92"/>
  <c r="D13" i="92"/>
  <c r="AJ10" i="92"/>
  <c r="AK10" i="92"/>
  <c r="AL10" i="92"/>
  <c r="AM10" i="92"/>
  <c r="AN10" i="92"/>
  <c r="E10" i="92"/>
  <c r="F10" i="92"/>
  <c r="G10" i="92"/>
  <c r="H10" i="92"/>
  <c r="I10" i="92"/>
  <c r="J10" i="92"/>
  <c r="K10" i="92"/>
  <c r="L10" i="92"/>
  <c r="M10" i="92"/>
  <c r="N10" i="92"/>
  <c r="O10" i="92"/>
  <c r="P10" i="92"/>
  <c r="Q10" i="92"/>
  <c r="R10" i="92"/>
  <c r="S10" i="92"/>
  <c r="T10" i="92"/>
  <c r="U10" i="92"/>
  <c r="V10" i="92"/>
  <c r="W10" i="92"/>
  <c r="X10" i="92"/>
  <c r="Y10" i="92"/>
  <c r="Z10" i="92"/>
  <c r="AA10" i="92"/>
  <c r="AB10" i="92"/>
  <c r="AC10" i="92"/>
  <c r="AD10" i="92"/>
  <c r="AE10" i="92"/>
  <c r="AF10" i="92"/>
  <c r="AG10" i="92"/>
  <c r="AH10" i="92"/>
  <c r="AI10" i="92"/>
  <c r="D10" i="92"/>
  <c r="Q102" i="91"/>
  <c r="X136" i="91" l="1"/>
  <c r="W136" i="91"/>
  <c r="V136" i="91"/>
  <c r="U136" i="91"/>
  <c r="T136" i="91"/>
  <c r="S136" i="91"/>
  <c r="R136" i="91"/>
  <c r="X125" i="91"/>
  <c r="W125" i="91"/>
  <c r="V125" i="91"/>
  <c r="U125" i="91"/>
  <c r="T125" i="91"/>
  <c r="S125" i="91"/>
  <c r="R125" i="91"/>
  <c r="X122" i="91"/>
  <c r="W122" i="91"/>
  <c r="V122" i="91"/>
  <c r="U122" i="91"/>
  <c r="T122" i="91"/>
  <c r="S122" i="91"/>
  <c r="R122" i="91"/>
  <c r="X112" i="91"/>
  <c r="W112" i="91"/>
  <c r="V112" i="91"/>
  <c r="U112" i="91"/>
  <c r="T112" i="91"/>
  <c r="S112" i="91"/>
  <c r="R112" i="91"/>
  <c r="X101" i="91"/>
  <c r="W101" i="91"/>
  <c r="V101" i="91"/>
  <c r="U101" i="91"/>
  <c r="T101" i="91"/>
  <c r="S101" i="91"/>
  <c r="R101" i="91"/>
  <c r="X98" i="91"/>
  <c r="W98" i="91"/>
  <c r="V98" i="91"/>
  <c r="U98" i="91"/>
  <c r="T98" i="91"/>
  <c r="S98" i="91"/>
  <c r="R98" i="91"/>
  <c r="X80" i="91"/>
  <c r="W80" i="91"/>
  <c r="V80" i="91"/>
  <c r="U80" i="91"/>
  <c r="T80" i="91"/>
  <c r="S80" i="91"/>
  <c r="R80" i="91"/>
  <c r="X69" i="91"/>
  <c r="W69" i="91"/>
  <c r="V69" i="91"/>
  <c r="U69" i="91"/>
  <c r="T69" i="91"/>
  <c r="S69" i="91"/>
  <c r="R69" i="91"/>
  <c r="X66" i="91"/>
  <c r="W66" i="91"/>
  <c r="V66" i="91"/>
  <c r="U66" i="91"/>
  <c r="T66" i="91"/>
  <c r="S66" i="91"/>
  <c r="R66" i="91"/>
  <c r="X47" i="91"/>
  <c r="W47" i="91"/>
  <c r="V47" i="91"/>
  <c r="U47" i="91"/>
  <c r="T47" i="91"/>
  <c r="S47" i="91"/>
  <c r="R47" i="91"/>
  <c r="X36" i="91"/>
  <c r="W36" i="91"/>
  <c r="V36" i="91"/>
  <c r="U36" i="91"/>
  <c r="T36" i="91"/>
  <c r="S36" i="91"/>
  <c r="R36" i="91"/>
  <c r="X33" i="91"/>
  <c r="W33" i="91"/>
  <c r="V33" i="91"/>
  <c r="U33" i="91"/>
  <c r="T33" i="91"/>
  <c r="S33" i="91"/>
  <c r="R33" i="91"/>
  <c r="P136" i="91"/>
  <c r="O136" i="91"/>
  <c r="N136" i="91"/>
  <c r="M136" i="91"/>
  <c r="L136" i="91"/>
  <c r="K136" i="91"/>
  <c r="J136" i="91"/>
  <c r="I136" i="91"/>
  <c r="H136" i="91"/>
  <c r="G136" i="91"/>
  <c r="F136" i="91"/>
  <c r="E136" i="91"/>
  <c r="D136" i="91"/>
  <c r="P125" i="91"/>
  <c r="O125" i="91"/>
  <c r="N125" i="91"/>
  <c r="M125" i="91"/>
  <c r="L125" i="91"/>
  <c r="K125" i="91"/>
  <c r="J125" i="91"/>
  <c r="I125" i="91"/>
  <c r="H125" i="91"/>
  <c r="G125" i="91"/>
  <c r="F125" i="91"/>
  <c r="E125" i="91"/>
  <c r="D125" i="91"/>
  <c r="P122" i="91"/>
  <c r="O122" i="91"/>
  <c r="N122" i="91"/>
  <c r="M122" i="91"/>
  <c r="L122" i="91"/>
  <c r="K122" i="91"/>
  <c r="J122" i="91"/>
  <c r="I122" i="91"/>
  <c r="H122" i="91"/>
  <c r="G122" i="91"/>
  <c r="F122" i="91"/>
  <c r="E122" i="91"/>
  <c r="D122" i="91"/>
  <c r="P112" i="91"/>
  <c r="O112" i="91"/>
  <c r="N112" i="91"/>
  <c r="M112" i="91"/>
  <c r="L112" i="91"/>
  <c r="K112" i="91"/>
  <c r="J112" i="91"/>
  <c r="I112" i="91"/>
  <c r="H112" i="91"/>
  <c r="G112" i="91"/>
  <c r="F112" i="91"/>
  <c r="E112" i="91"/>
  <c r="D112" i="91"/>
  <c r="P101" i="91"/>
  <c r="O101" i="91"/>
  <c r="N101" i="91"/>
  <c r="M101" i="91"/>
  <c r="L101" i="91"/>
  <c r="K101" i="91"/>
  <c r="J101" i="91"/>
  <c r="I101" i="91"/>
  <c r="H101" i="91"/>
  <c r="G101" i="91"/>
  <c r="F101" i="91"/>
  <c r="E101" i="91"/>
  <c r="D101" i="91"/>
  <c r="P98" i="91"/>
  <c r="O98" i="91"/>
  <c r="N98" i="91"/>
  <c r="M98" i="91"/>
  <c r="L98" i="91"/>
  <c r="K98" i="91"/>
  <c r="J98" i="91"/>
  <c r="I98" i="91"/>
  <c r="H98" i="91"/>
  <c r="G98" i="91"/>
  <c r="F98" i="91"/>
  <c r="E98" i="91"/>
  <c r="D98" i="91"/>
  <c r="P80" i="91"/>
  <c r="O80" i="91"/>
  <c r="N80" i="91"/>
  <c r="M80" i="91"/>
  <c r="L80" i="91"/>
  <c r="L83" i="91" s="1"/>
  <c r="K80" i="91"/>
  <c r="J80" i="91"/>
  <c r="I80" i="91"/>
  <c r="H80" i="91"/>
  <c r="G80" i="91"/>
  <c r="F80" i="91"/>
  <c r="E80" i="91"/>
  <c r="D80" i="91"/>
  <c r="P69" i="91"/>
  <c r="O69" i="91"/>
  <c r="N69" i="91"/>
  <c r="M69" i="91"/>
  <c r="L69" i="91"/>
  <c r="K69" i="91"/>
  <c r="J69" i="91"/>
  <c r="I69" i="91"/>
  <c r="H69" i="91"/>
  <c r="G69" i="91"/>
  <c r="F69" i="91"/>
  <c r="E69" i="91"/>
  <c r="D69" i="91"/>
  <c r="P66" i="91"/>
  <c r="O66" i="91"/>
  <c r="N66" i="91"/>
  <c r="M66" i="91"/>
  <c r="L66" i="91"/>
  <c r="K66" i="91"/>
  <c r="J66" i="91"/>
  <c r="I66" i="91"/>
  <c r="H66" i="91"/>
  <c r="G66" i="91"/>
  <c r="F66" i="91"/>
  <c r="E66" i="91"/>
  <c r="D66" i="91"/>
  <c r="P47" i="91"/>
  <c r="O47" i="91"/>
  <c r="N47" i="91"/>
  <c r="M47" i="91"/>
  <c r="L47" i="91"/>
  <c r="K47" i="91"/>
  <c r="J47" i="91"/>
  <c r="I47" i="91"/>
  <c r="H47" i="91"/>
  <c r="G47" i="91"/>
  <c r="F47" i="91"/>
  <c r="E47" i="91"/>
  <c r="D47" i="91"/>
  <c r="P36" i="91"/>
  <c r="O36" i="91"/>
  <c r="N36" i="91"/>
  <c r="M36" i="91"/>
  <c r="L36" i="91"/>
  <c r="K36" i="91"/>
  <c r="J36" i="91"/>
  <c r="I36" i="91"/>
  <c r="H36" i="91"/>
  <c r="G36" i="91"/>
  <c r="F36" i="91"/>
  <c r="E36" i="91"/>
  <c r="D36" i="91"/>
  <c r="P33" i="91"/>
  <c r="O33" i="91"/>
  <c r="N33" i="91"/>
  <c r="M33" i="91"/>
  <c r="L33" i="91"/>
  <c r="K33" i="91"/>
  <c r="J33" i="91"/>
  <c r="I33" i="91"/>
  <c r="H33" i="91"/>
  <c r="G33" i="91"/>
  <c r="F33" i="91"/>
  <c r="E33" i="91"/>
  <c r="D33" i="91"/>
  <c r="S24" i="91"/>
  <c r="T24" i="91"/>
  <c r="U24" i="91"/>
  <c r="V24" i="91"/>
  <c r="W24" i="91"/>
  <c r="X24" i="91"/>
  <c r="R24" i="91"/>
  <c r="P24" i="91"/>
  <c r="O24" i="91"/>
  <c r="N24" i="91"/>
  <c r="M24" i="91"/>
  <c r="L24" i="91"/>
  <c r="K24" i="91"/>
  <c r="J24" i="91"/>
  <c r="I24" i="91"/>
  <c r="H24" i="91"/>
  <c r="G24" i="91"/>
  <c r="F24" i="91"/>
  <c r="E24" i="91"/>
  <c r="D24" i="91"/>
  <c r="X13" i="91"/>
  <c r="W13" i="91"/>
  <c r="V13" i="91"/>
  <c r="U13" i="91"/>
  <c r="T13" i="91"/>
  <c r="S13" i="91"/>
  <c r="R13" i="91"/>
  <c r="P13" i="91"/>
  <c r="O13" i="91"/>
  <c r="N13" i="91"/>
  <c r="M13" i="91"/>
  <c r="L13" i="91"/>
  <c r="K13" i="91"/>
  <c r="J13" i="91"/>
  <c r="I13" i="91"/>
  <c r="H13" i="91"/>
  <c r="G13" i="91"/>
  <c r="F13" i="91"/>
  <c r="E13" i="91"/>
  <c r="S10" i="91"/>
  <c r="T10" i="91"/>
  <c r="U10" i="91"/>
  <c r="V10" i="91"/>
  <c r="W10" i="91"/>
  <c r="X10" i="91"/>
  <c r="R10" i="91"/>
  <c r="E10" i="91"/>
  <c r="F10" i="91"/>
  <c r="G10" i="91"/>
  <c r="H10" i="91"/>
  <c r="I10" i="91"/>
  <c r="J10" i="91"/>
  <c r="K10" i="91"/>
  <c r="L10" i="91"/>
  <c r="M10" i="91"/>
  <c r="N10" i="91"/>
  <c r="O10" i="91"/>
  <c r="P10" i="91"/>
  <c r="D10" i="91"/>
  <c r="Q112" i="91" l="1"/>
  <c r="N83" i="91"/>
  <c r="Q24" i="91"/>
  <c r="K83" i="91"/>
  <c r="M83" i="91"/>
  <c r="P83" i="91"/>
  <c r="E83" i="91"/>
  <c r="D83" i="91"/>
  <c r="F83" i="91"/>
  <c r="G83" i="91"/>
  <c r="H83" i="91"/>
  <c r="I83" i="91"/>
  <c r="O83" i="91"/>
  <c r="J83" i="91"/>
  <c r="Q10" i="91"/>
  <c r="Y133" i="90" l="1"/>
  <c r="X133" i="90"/>
  <c r="W133" i="90"/>
  <c r="V133" i="90"/>
  <c r="T133" i="90"/>
  <c r="S133" i="90"/>
  <c r="R133" i="90"/>
  <c r="Q133" i="90"/>
  <c r="P133" i="90"/>
  <c r="O133" i="90"/>
  <c r="N133" i="90"/>
  <c r="M133" i="90"/>
  <c r="L133" i="90"/>
  <c r="K133" i="90"/>
  <c r="J133" i="90"/>
  <c r="I133" i="90"/>
  <c r="H133" i="90"/>
  <c r="G133" i="90"/>
  <c r="F133" i="90"/>
  <c r="E133" i="90"/>
  <c r="D133" i="90"/>
  <c r="Y122" i="90"/>
  <c r="X122" i="90"/>
  <c r="W122" i="90"/>
  <c r="V122" i="90"/>
  <c r="T122" i="90"/>
  <c r="S122" i="90"/>
  <c r="R122" i="90"/>
  <c r="Q122" i="90"/>
  <c r="P122" i="90"/>
  <c r="O122" i="90"/>
  <c r="N122" i="90"/>
  <c r="M122" i="90"/>
  <c r="L122" i="90"/>
  <c r="K122" i="90"/>
  <c r="J122" i="90"/>
  <c r="I122" i="90"/>
  <c r="H122" i="90"/>
  <c r="G122" i="90"/>
  <c r="F122" i="90"/>
  <c r="E122" i="90"/>
  <c r="D122" i="90"/>
  <c r="Y119" i="90"/>
  <c r="X119" i="90"/>
  <c r="W119" i="90"/>
  <c r="V119" i="90"/>
  <c r="T119" i="90"/>
  <c r="S119" i="90"/>
  <c r="R119" i="90"/>
  <c r="Q119" i="90"/>
  <c r="P119" i="90"/>
  <c r="O119" i="90"/>
  <c r="N119" i="90"/>
  <c r="M119" i="90"/>
  <c r="L119" i="90"/>
  <c r="K119" i="90"/>
  <c r="J119" i="90"/>
  <c r="I119" i="90"/>
  <c r="H119" i="90"/>
  <c r="G119" i="90"/>
  <c r="F119" i="90"/>
  <c r="E119" i="90"/>
  <c r="D119" i="90"/>
  <c r="Y110" i="90"/>
  <c r="X110" i="90"/>
  <c r="W110" i="90"/>
  <c r="V110" i="90"/>
  <c r="T110" i="90"/>
  <c r="S110" i="90"/>
  <c r="R110" i="90"/>
  <c r="Q110" i="90"/>
  <c r="P110" i="90"/>
  <c r="O110" i="90"/>
  <c r="N110" i="90"/>
  <c r="M110" i="90"/>
  <c r="L110" i="90"/>
  <c r="K110" i="90"/>
  <c r="J110" i="90"/>
  <c r="I110" i="90"/>
  <c r="H110" i="90"/>
  <c r="G110" i="90"/>
  <c r="F110" i="90"/>
  <c r="E110" i="90"/>
  <c r="D110" i="90"/>
  <c r="Y99" i="90"/>
  <c r="X99" i="90"/>
  <c r="W99" i="90"/>
  <c r="V99" i="90"/>
  <c r="T99" i="90"/>
  <c r="S99" i="90"/>
  <c r="R99" i="90"/>
  <c r="Q99" i="90"/>
  <c r="P99" i="90"/>
  <c r="O99" i="90"/>
  <c r="N99" i="90"/>
  <c r="M99" i="90"/>
  <c r="L99" i="90"/>
  <c r="K99" i="90"/>
  <c r="J99" i="90"/>
  <c r="I99" i="90"/>
  <c r="H99" i="90"/>
  <c r="G99" i="90"/>
  <c r="F99" i="90"/>
  <c r="E99" i="90"/>
  <c r="D99" i="90"/>
  <c r="Y96" i="90"/>
  <c r="X96" i="90"/>
  <c r="W96" i="90"/>
  <c r="V96" i="90"/>
  <c r="T96" i="90"/>
  <c r="S96" i="90"/>
  <c r="R96" i="90"/>
  <c r="Q96" i="90"/>
  <c r="P96" i="90"/>
  <c r="O96" i="90"/>
  <c r="N96" i="90"/>
  <c r="M96" i="90"/>
  <c r="L96" i="90"/>
  <c r="K96" i="90"/>
  <c r="J96" i="90"/>
  <c r="I96" i="90"/>
  <c r="H96" i="90"/>
  <c r="G96" i="90"/>
  <c r="F96" i="90"/>
  <c r="E96" i="90"/>
  <c r="D96" i="90"/>
  <c r="Y79" i="90"/>
  <c r="X79" i="90"/>
  <c r="W79" i="90"/>
  <c r="V79" i="90"/>
  <c r="T79" i="90"/>
  <c r="S79" i="90"/>
  <c r="R79" i="90"/>
  <c r="Q79" i="90"/>
  <c r="P79" i="90"/>
  <c r="O79" i="90"/>
  <c r="N79" i="90"/>
  <c r="M79" i="90"/>
  <c r="L79" i="90"/>
  <c r="K79" i="90"/>
  <c r="J79" i="90"/>
  <c r="I79" i="90"/>
  <c r="H79" i="90"/>
  <c r="G79" i="90"/>
  <c r="F79" i="90"/>
  <c r="E79" i="90"/>
  <c r="D79" i="90"/>
  <c r="Y68" i="90"/>
  <c r="X68" i="90"/>
  <c r="W68" i="90"/>
  <c r="V68" i="90"/>
  <c r="T68" i="90"/>
  <c r="S68" i="90"/>
  <c r="R68" i="90"/>
  <c r="Q68" i="90"/>
  <c r="P68" i="90"/>
  <c r="O68" i="90"/>
  <c r="N68" i="90"/>
  <c r="M68" i="90"/>
  <c r="L68" i="90"/>
  <c r="K68" i="90"/>
  <c r="J68" i="90"/>
  <c r="I68" i="90"/>
  <c r="H68" i="90"/>
  <c r="G68" i="90"/>
  <c r="F68" i="90"/>
  <c r="E68" i="90"/>
  <c r="D68" i="90"/>
  <c r="E65" i="90"/>
  <c r="F65" i="90"/>
  <c r="G65" i="90"/>
  <c r="H65" i="90"/>
  <c r="I65" i="90"/>
  <c r="J65" i="90"/>
  <c r="K65" i="90"/>
  <c r="L65" i="90"/>
  <c r="M65" i="90"/>
  <c r="N65" i="90"/>
  <c r="O65" i="90"/>
  <c r="P65" i="90"/>
  <c r="Q65" i="90"/>
  <c r="R65" i="90"/>
  <c r="S65" i="90"/>
  <c r="T65" i="90"/>
  <c r="V65" i="90"/>
  <c r="W65" i="90"/>
  <c r="X65" i="90"/>
  <c r="Y65" i="90"/>
  <c r="D65" i="90"/>
  <c r="D10" i="30"/>
  <c r="Y47" i="90"/>
  <c r="X47" i="90"/>
  <c r="W47" i="90"/>
  <c r="V47" i="90"/>
  <c r="T47" i="90"/>
  <c r="S47" i="90"/>
  <c r="R47" i="90"/>
  <c r="Q47" i="90"/>
  <c r="P47" i="90"/>
  <c r="O47" i="90"/>
  <c r="N47" i="90"/>
  <c r="M47" i="90"/>
  <c r="L47" i="90"/>
  <c r="K47" i="90"/>
  <c r="J47" i="90"/>
  <c r="I47" i="90"/>
  <c r="H47" i="90"/>
  <c r="G47" i="90"/>
  <c r="F47" i="90"/>
  <c r="E47" i="90"/>
  <c r="D47" i="90"/>
  <c r="D36" i="90"/>
  <c r="Y36" i="90"/>
  <c r="X36" i="90"/>
  <c r="W36" i="90"/>
  <c r="V36" i="90"/>
  <c r="T36" i="90"/>
  <c r="S36" i="90"/>
  <c r="R36" i="90"/>
  <c r="Q36" i="90"/>
  <c r="P36" i="90"/>
  <c r="O36" i="90"/>
  <c r="N36" i="90"/>
  <c r="M36" i="90"/>
  <c r="L36" i="90"/>
  <c r="K36" i="90"/>
  <c r="J36" i="90"/>
  <c r="I36" i="90"/>
  <c r="H36" i="90"/>
  <c r="G36" i="90"/>
  <c r="F36" i="90"/>
  <c r="E36" i="90"/>
  <c r="Y33" i="90"/>
  <c r="X33" i="90"/>
  <c r="W33" i="90"/>
  <c r="V33" i="90"/>
  <c r="T33" i="90"/>
  <c r="S33" i="90"/>
  <c r="R33" i="90"/>
  <c r="Q33" i="90"/>
  <c r="P33" i="90"/>
  <c r="O33" i="90"/>
  <c r="N33" i="90"/>
  <c r="M33" i="90"/>
  <c r="L33" i="90"/>
  <c r="K33" i="90"/>
  <c r="J33" i="90"/>
  <c r="I33" i="90"/>
  <c r="H33" i="90"/>
  <c r="G33" i="90"/>
  <c r="F33" i="90"/>
  <c r="E33" i="90"/>
  <c r="D33" i="90"/>
  <c r="E24" i="90"/>
  <c r="F24" i="90"/>
  <c r="G24" i="90"/>
  <c r="H24" i="90"/>
  <c r="I24" i="90"/>
  <c r="J24" i="90"/>
  <c r="K24" i="90"/>
  <c r="L24" i="90"/>
  <c r="M24" i="90"/>
  <c r="N24" i="90"/>
  <c r="O24" i="90"/>
  <c r="P24" i="90"/>
  <c r="Q24" i="90"/>
  <c r="R24" i="90"/>
  <c r="S24" i="90"/>
  <c r="T24" i="90"/>
  <c r="V24" i="90"/>
  <c r="W24" i="90"/>
  <c r="X24" i="90"/>
  <c r="Y24" i="90"/>
  <c r="D24" i="90"/>
  <c r="E13" i="90"/>
  <c r="F13" i="90"/>
  <c r="G13" i="90"/>
  <c r="H13" i="90"/>
  <c r="I13" i="90"/>
  <c r="J13" i="90"/>
  <c r="K13" i="90"/>
  <c r="L13" i="90"/>
  <c r="M13" i="90"/>
  <c r="N13" i="90"/>
  <c r="O13" i="90"/>
  <c r="P13" i="90"/>
  <c r="Q13" i="90"/>
  <c r="R13" i="90"/>
  <c r="S13" i="90"/>
  <c r="T13" i="90"/>
  <c r="V13" i="90"/>
  <c r="W13" i="90"/>
  <c r="X13" i="90"/>
  <c r="Y13" i="90"/>
  <c r="D13" i="90"/>
  <c r="E10" i="90"/>
  <c r="F10" i="90"/>
  <c r="G10" i="90"/>
  <c r="H10" i="90"/>
  <c r="I10" i="90"/>
  <c r="J10" i="90"/>
  <c r="K10" i="90"/>
  <c r="L10" i="90"/>
  <c r="M10" i="90"/>
  <c r="N10" i="90"/>
  <c r="O10" i="90"/>
  <c r="P10" i="90"/>
  <c r="Q10" i="90"/>
  <c r="R10" i="90"/>
  <c r="S10" i="90"/>
  <c r="T10" i="90"/>
  <c r="V10" i="90"/>
  <c r="W10" i="90"/>
  <c r="X10" i="90"/>
  <c r="Y10" i="90"/>
  <c r="D10" i="90"/>
  <c r="L133" i="30" l="1"/>
  <c r="CC127" i="92" s="1"/>
  <c r="K133" i="30"/>
  <c r="J133" i="30"/>
  <c r="I133" i="30"/>
  <c r="H133" i="30"/>
  <c r="G133" i="30"/>
  <c r="F133" i="30"/>
  <c r="E133" i="30"/>
  <c r="D133" i="30"/>
  <c r="L122" i="30"/>
  <c r="CC116" i="92" s="1"/>
  <c r="K122" i="30"/>
  <c r="J122" i="30"/>
  <c r="I122" i="30"/>
  <c r="H122" i="30"/>
  <c r="G122" i="30"/>
  <c r="F122" i="30"/>
  <c r="E122" i="30"/>
  <c r="D122" i="30"/>
  <c r="P126" i="30" s="1"/>
  <c r="L119" i="30"/>
  <c r="CC113" i="92" s="1"/>
  <c r="K119" i="30"/>
  <c r="J119" i="30"/>
  <c r="I119" i="30"/>
  <c r="H119" i="30"/>
  <c r="G119" i="30"/>
  <c r="F119" i="30"/>
  <c r="E119" i="30"/>
  <c r="D119" i="30"/>
  <c r="L110" i="30"/>
  <c r="CC105" i="92" s="1"/>
  <c r="K110" i="30"/>
  <c r="J110" i="30"/>
  <c r="I110" i="30"/>
  <c r="H110" i="30"/>
  <c r="G110" i="30"/>
  <c r="F110" i="30"/>
  <c r="E110" i="30"/>
  <c r="D110" i="30"/>
  <c r="L99" i="30"/>
  <c r="CC94" i="92" s="1"/>
  <c r="K99" i="30"/>
  <c r="J99" i="30"/>
  <c r="I99" i="30"/>
  <c r="H99" i="30"/>
  <c r="G99" i="30"/>
  <c r="F99" i="30"/>
  <c r="E99" i="30"/>
  <c r="D99" i="30"/>
  <c r="L96" i="30"/>
  <c r="CC91" i="92" s="1"/>
  <c r="K96" i="30"/>
  <c r="J96" i="30"/>
  <c r="I96" i="30"/>
  <c r="H96" i="30"/>
  <c r="G96" i="30"/>
  <c r="F96" i="30"/>
  <c r="E96" i="30"/>
  <c r="D96" i="30"/>
  <c r="L79" i="30"/>
  <c r="CC76" i="92" s="1"/>
  <c r="K79" i="30"/>
  <c r="J79" i="30"/>
  <c r="I79" i="30"/>
  <c r="H79" i="30"/>
  <c r="G79" i="30"/>
  <c r="F79" i="30"/>
  <c r="E79" i="30"/>
  <c r="D79" i="30"/>
  <c r="L68" i="30"/>
  <c r="CC65" i="92" s="1"/>
  <c r="K68" i="30"/>
  <c r="J68" i="30"/>
  <c r="I68" i="30"/>
  <c r="H68" i="30"/>
  <c r="G68" i="30"/>
  <c r="F68" i="30"/>
  <c r="E68" i="30"/>
  <c r="D68" i="30"/>
  <c r="D65" i="30"/>
  <c r="L65" i="30"/>
  <c r="CC62" i="92" s="1"/>
  <c r="K65" i="30"/>
  <c r="J65" i="30"/>
  <c r="I65" i="30"/>
  <c r="H65" i="30"/>
  <c r="G65" i="30"/>
  <c r="F65" i="30"/>
  <c r="E65" i="30"/>
  <c r="K113" i="30" l="1"/>
  <c r="L47" i="30"/>
  <c r="CC46" i="92" s="1"/>
  <c r="K47" i="30"/>
  <c r="J47" i="30"/>
  <c r="I47" i="30"/>
  <c r="H47" i="30"/>
  <c r="G47" i="30"/>
  <c r="F47" i="30"/>
  <c r="E47" i="30"/>
  <c r="D47" i="30"/>
  <c r="L36" i="30"/>
  <c r="CC35" i="92" s="1"/>
  <c r="K36" i="30"/>
  <c r="J36" i="30"/>
  <c r="I36" i="30"/>
  <c r="H36" i="30"/>
  <c r="G36" i="30"/>
  <c r="F36" i="30"/>
  <c r="E36" i="30"/>
  <c r="D36" i="30"/>
  <c r="L33" i="30"/>
  <c r="CC32" i="92" s="1"/>
  <c r="K33" i="30"/>
  <c r="J33" i="30"/>
  <c r="I33" i="30"/>
  <c r="H33" i="30"/>
  <c r="G33" i="30"/>
  <c r="F33" i="30"/>
  <c r="E33" i="30"/>
  <c r="D33" i="30"/>
  <c r="M26" i="30"/>
  <c r="M25" i="30"/>
  <c r="E24" i="30"/>
  <c r="D24" i="30"/>
  <c r="P24" i="30" s="1"/>
  <c r="L24" i="30"/>
  <c r="K24" i="30"/>
  <c r="J24" i="30"/>
  <c r="I24" i="30"/>
  <c r="H24" i="30"/>
  <c r="G24" i="30"/>
  <c r="F24" i="30"/>
  <c r="E13" i="30"/>
  <c r="F13" i="30"/>
  <c r="G13" i="30"/>
  <c r="H13" i="30"/>
  <c r="I13" i="30"/>
  <c r="J13" i="30"/>
  <c r="K13" i="30"/>
  <c r="L13" i="30"/>
  <c r="D13" i="30"/>
  <c r="P17" i="30" s="1"/>
  <c r="D50" i="30" l="1"/>
  <c r="P53" i="30" s="1"/>
  <c r="M24" i="30"/>
  <c r="P13" i="30"/>
  <c r="M13" i="30"/>
  <c r="L10" i="30"/>
  <c r="K10" i="30"/>
  <c r="J10" i="30"/>
  <c r="I10" i="30"/>
  <c r="H10" i="30"/>
  <c r="G10" i="30"/>
  <c r="F10" i="30"/>
  <c r="R10" i="30" s="1"/>
  <c r="E10" i="30"/>
  <c r="Q10" i="30" s="1"/>
  <c r="D27" i="30"/>
  <c r="P51" i="30" l="1"/>
  <c r="P27" i="30"/>
  <c r="P30" i="30"/>
  <c r="P28" i="30"/>
  <c r="D5" i="74"/>
  <c r="AN137" i="92" l="1"/>
  <c r="AM137" i="92"/>
  <c r="AL137" i="92"/>
  <c r="AK137" i="92"/>
  <c r="AJ137" i="92"/>
  <c r="AI137" i="92"/>
  <c r="AH137" i="92"/>
  <c r="AG137" i="92"/>
  <c r="AF137" i="92"/>
  <c r="AE137" i="92"/>
  <c r="AD137" i="92"/>
  <c r="AC137" i="92"/>
  <c r="AB137" i="92"/>
  <c r="AA137" i="92"/>
  <c r="Z137" i="92"/>
  <c r="Y137" i="92"/>
  <c r="X137" i="92"/>
  <c r="W137" i="92"/>
  <c r="V137" i="92"/>
  <c r="U137" i="92"/>
  <c r="T137" i="92"/>
  <c r="S137" i="92"/>
  <c r="R137" i="92"/>
  <c r="Q137" i="92"/>
  <c r="P137" i="92"/>
  <c r="O137" i="92"/>
  <c r="N137" i="92"/>
  <c r="M137" i="92"/>
  <c r="L137" i="92"/>
  <c r="K137" i="92"/>
  <c r="J137" i="92"/>
  <c r="I137" i="92"/>
  <c r="H137" i="92"/>
  <c r="G137" i="92"/>
  <c r="F137" i="92"/>
  <c r="E137" i="92"/>
  <c r="D137" i="92"/>
  <c r="AN136" i="92"/>
  <c r="AM136" i="92"/>
  <c r="AL136" i="92"/>
  <c r="AK136" i="92"/>
  <c r="AJ136" i="92"/>
  <c r="AI136" i="92"/>
  <c r="AH136" i="92"/>
  <c r="AG136" i="92"/>
  <c r="AF136" i="92"/>
  <c r="AE136" i="92"/>
  <c r="AD136" i="92"/>
  <c r="AC136" i="92"/>
  <c r="AB136" i="92"/>
  <c r="AA136" i="92"/>
  <c r="Z136" i="92"/>
  <c r="Y136" i="92"/>
  <c r="X136" i="92"/>
  <c r="W136" i="92"/>
  <c r="V136" i="92"/>
  <c r="U136" i="92"/>
  <c r="T136" i="92"/>
  <c r="S136" i="92"/>
  <c r="R136" i="92"/>
  <c r="Q136" i="92"/>
  <c r="P136" i="92"/>
  <c r="O136" i="92"/>
  <c r="N136" i="92"/>
  <c r="M136" i="92"/>
  <c r="L136" i="92"/>
  <c r="K136" i="92"/>
  <c r="J136" i="92"/>
  <c r="I136" i="92"/>
  <c r="H136" i="92"/>
  <c r="G136" i="92"/>
  <c r="F136" i="92"/>
  <c r="E136" i="92"/>
  <c r="D136" i="92"/>
  <c r="AN135" i="92"/>
  <c r="AM135" i="92"/>
  <c r="AL135" i="92"/>
  <c r="AK135" i="92"/>
  <c r="AJ135" i="92"/>
  <c r="AI135" i="92"/>
  <c r="AH135" i="92"/>
  <c r="AG135" i="92"/>
  <c r="AF135" i="92"/>
  <c r="AE135" i="92"/>
  <c r="AD135" i="92"/>
  <c r="AC135" i="92"/>
  <c r="AB135" i="92"/>
  <c r="AA135" i="92"/>
  <c r="Z135" i="92"/>
  <c r="Y135" i="92"/>
  <c r="X135" i="92"/>
  <c r="W135" i="92"/>
  <c r="V135" i="92"/>
  <c r="U135" i="92"/>
  <c r="T135" i="92"/>
  <c r="S135" i="92"/>
  <c r="R135" i="92"/>
  <c r="Q135" i="92"/>
  <c r="P135" i="92"/>
  <c r="O135" i="92"/>
  <c r="N135" i="92"/>
  <c r="M135" i="92"/>
  <c r="L135" i="92"/>
  <c r="K135" i="92"/>
  <c r="J135" i="92"/>
  <c r="I135" i="92"/>
  <c r="H135" i="92"/>
  <c r="G135" i="92"/>
  <c r="F135" i="92"/>
  <c r="E135" i="92"/>
  <c r="D135" i="92"/>
  <c r="AN130" i="92"/>
  <c r="AM130" i="92"/>
  <c r="AL130" i="92"/>
  <c r="AK130" i="92"/>
  <c r="AJ130" i="92"/>
  <c r="AI130" i="92"/>
  <c r="AH130" i="92"/>
  <c r="AG130" i="92"/>
  <c r="AF130" i="92"/>
  <c r="AE130" i="92"/>
  <c r="AD130" i="92"/>
  <c r="AC130" i="92"/>
  <c r="AB130" i="92"/>
  <c r="AA130" i="92"/>
  <c r="Z130" i="92"/>
  <c r="Y130" i="92"/>
  <c r="X130" i="92"/>
  <c r="W130" i="92"/>
  <c r="V130" i="92"/>
  <c r="U130" i="92"/>
  <c r="T130" i="92"/>
  <c r="S130" i="92"/>
  <c r="R130" i="92"/>
  <c r="Q130" i="92"/>
  <c r="P130" i="92"/>
  <c r="O130" i="92"/>
  <c r="N130" i="92"/>
  <c r="M130" i="92"/>
  <c r="L130" i="92"/>
  <c r="K130" i="92"/>
  <c r="J130" i="92"/>
  <c r="I130" i="92"/>
  <c r="H130" i="92"/>
  <c r="G130" i="92"/>
  <c r="F130" i="92"/>
  <c r="E130" i="92"/>
  <c r="D130" i="92"/>
  <c r="AN108" i="92"/>
  <c r="AM108" i="92"/>
  <c r="AL108" i="92"/>
  <c r="AK108" i="92"/>
  <c r="AJ108" i="92"/>
  <c r="AI108" i="92"/>
  <c r="AH108" i="92"/>
  <c r="AG108" i="92"/>
  <c r="AF108" i="92"/>
  <c r="AE108" i="92"/>
  <c r="AD108" i="92"/>
  <c r="AC108" i="92"/>
  <c r="AB108" i="92"/>
  <c r="AA108" i="92"/>
  <c r="Z108" i="92"/>
  <c r="Y108" i="92"/>
  <c r="X108" i="92"/>
  <c r="W108" i="92"/>
  <c r="V108" i="92"/>
  <c r="U108" i="92"/>
  <c r="T108" i="92"/>
  <c r="S108" i="92"/>
  <c r="R108" i="92"/>
  <c r="Q108" i="92"/>
  <c r="P108" i="92"/>
  <c r="O108" i="92"/>
  <c r="N108" i="92"/>
  <c r="M108" i="92"/>
  <c r="L108" i="92"/>
  <c r="K108" i="92"/>
  <c r="J108" i="92"/>
  <c r="I108" i="92"/>
  <c r="H108" i="92"/>
  <c r="G108" i="92"/>
  <c r="F108" i="92"/>
  <c r="E108" i="92"/>
  <c r="D108" i="92"/>
  <c r="AN79" i="92"/>
  <c r="AM79" i="92"/>
  <c r="AL79" i="92"/>
  <c r="AK79" i="92"/>
  <c r="AJ79" i="92"/>
  <c r="AI79" i="92"/>
  <c r="AH79" i="92"/>
  <c r="AG79" i="92"/>
  <c r="AF79" i="92"/>
  <c r="AE79" i="92"/>
  <c r="AD79" i="92"/>
  <c r="AC79" i="92"/>
  <c r="AB79" i="92"/>
  <c r="AA79" i="92"/>
  <c r="Z79" i="92"/>
  <c r="Y79" i="92"/>
  <c r="X79" i="92"/>
  <c r="W79" i="92"/>
  <c r="V79" i="92"/>
  <c r="U79" i="92"/>
  <c r="T79" i="92"/>
  <c r="S79" i="92"/>
  <c r="R79" i="92"/>
  <c r="Q79" i="92"/>
  <c r="P79" i="92"/>
  <c r="O79" i="92"/>
  <c r="N79" i="92"/>
  <c r="M79" i="92"/>
  <c r="L79" i="92"/>
  <c r="K79" i="92"/>
  <c r="J79" i="92"/>
  <c r="I79" i="92"/>
  <c r="H79" i="92"/>
  <c r="G79" i="92"/>
  <c r="F79" i="92"/>
  <c r="E79" i="92"/>
  <c r="D79" i="92"/>
  <c r="AN49" i="92"/>
  <c r="AM49" i="92"/>
  <c r="AL49" i="92"/>
  <c r="AK49" i="92"/>
  <c r="AJ49" i="92"/>
  <c r="AI49" i="92"/>
  <c r="AH49" i="92"/>
  <c r="AG49" i="92"/>
  <c r="AF49" i="92"/>
  <c r="AE49" i="92"/>
  <c r="AD49" i="92"/>
  <c r="AC49" i="92"/>
  <c r="AB49" i="92"/>
  <c r="AA49" i="92"/>
  <c r="Z49" i="92"/>
  <c r="Y49" i="92"/>
  <c r="X49" i="92"/>
  <c r="W49" i="92"/>
  <c r="V49" i="92"/>
  <c r="U49" i="92"/>
  <c r="T49" i="92"/>
  <c r="S49" i="92"/>
  <c r="R49" i="92"/>
  <c r="Q49" i="92"/>
  <c r="P49" i="92"/>
  <c r="O49" i="92"/>
  <c r="N49" i="92"/>
  <c r="M49" i="92"/>
  <c r="L49" i="92"/>
  <c r="K49" i="92"/>
  <c r="J49" i="92"/>
  <c r="I49" i="92"/>
  <c r="H49" i="92"/>
  <c r="G49" i="92"/>
  <c r="F49" i="92"/>
  <c r="E49" i="92"/>
  <c r="D49" i="92"/>
  <c r="AN27" i="92"/>
  <c r="AM27" i="92"/>
  <c r="AL27" i="92"/>
  <c r="AK27" i="92"/>
  <c r="AJ27" i="92"/>
  <c r="AI27" i="92"/>
  <c r="AH27" i="92"/>
  <c r="AG27" i="92"/>
  <c r="AF27" i="92"/>
  <c r="AE27" i="92"/>
  <c r="AD27" i="92"/>
  <c r="AC27" i="92"/>
  <c r="AB27" i="92"/>
  <c r="AA27" i="92"/>
  <c r="Z27" i="92"/>
  <c r="Y27" i="92"/>
  <c r="X27" i="92"/>
  <c r="W27" i="92"/>
  <c r="V27" i="92"/>
  <c r="U27" i="92"/>
  <c r="T27" i="92"/>
  <c r="S27" i="92"/>
  <c r="R27" i="92"/>
  <c r="Q27" i="92"/>
  <c r="P27" i="92"/>
  <c r="O27" i="92"/>
  <c r="N27" i="92"/>
  <c r="M27" i="92"/>
  <c r="L27" i="92"/>
  <c r="K27" i="92"/>
  <c r="J27" i="92"/>
  <c r="I27" i="92"/>
  <c r="H27" i="92"/>
  <c r="G27" i="92"/>
  <c r="F27" i="92"/>
  <c r="E27" i="92"/>
  <c r="D27" i="92"/>
  <c r="CK65" i="38"/>
  <c r="CK64" i="38"/>
  <c r="AQ60" i="38"/>
  <c r="CH60" i="38" s="1"/>
  <c r="AP60" i="38"/>
  <c r="CG60" i="38" s="1"/>
  <c r="AO60" i="38"/>
  <c r="CF60" i="38" s="1"/>
  <c r="AN60" i="38"/>
  <c r="CE60" i="38" s="1"/>
  <c r="AM60" i="38"/>
  <c r="CD60" i="38" s="1"/>
  <c r="AL60" i="38"/>
  <c r="CC60" i="38" s="1"/>
  <c r="AK60" i="38"/>
  <c r="CB60" i="38" s="1"/>
  <c r="AJ60" i="38"/>
  <c r="CA60" i="38" s="1"/>
  <c r="AI60" i="38"/>
  <c r="BZ60" i="38" s="1"/>
  <c r="AH60" i="38"/>
  <c r="BY60" i="38" s="1"/>
  <c r="AG60" i="38"/>
  <c r="BX60" i="38" s="1"/>
  <c r="AF60" i="38"/>
  <c r="BW60" i="38" s="1"/>
  <c r="AE60" i="38"/>
  <c r="BV60" i="38" s="1"/>
  <c r="AD60" i="38"/>
  <c r="BU60" i="38" s="1"/>
  <c r="AC60" i="38"/>
  <c r="BT60" i="38" s="1"/>
  <c r="AB60" i="38"/>
  <c r="BS60" i="38" s="1"/>
  <c r="AA60" i="38"/>
  <c r="BR60" i="38" s="1"/>
  <c r="Z60" i="38"/>
  <c r="BQ60" i="38" s="1"/>
  <c r="Y60" i="38"/>
  <c r="BP60" i="38" s="1"/>
  <c r="X60" i="38"/>
  <c r="BO60" i="38" s="1"/>
  <c r="W60" i="38"/>
  <c r="BN60" i="38" s="1"/>
  <c r="V60" i="38"/>
  <c r="BM60" i="38" s="1"/>
  <c r="U60" i="38"/>
  <c r="BL60" i="38" s="1"/>
  <c r="T60" i="38"/>
  <c r="BK60" i="38" s="1"/>
  <c r="S60" i="38"/>
  <c r="BJ60" i="38" s="1"/>
  <c r="R60" i="38"/>
  <c r="BI60" i="38" s="1"/>
  <c r="Q60" i="38"/>
  <c r="BH60" i="38" s="1"/>
  <c r="P60" i="38"/>
  <c r="BG60" i="38" s="1"/>
  <c r="O60" i="38"/>
  <c r="BF60" i="38" s="1"/>
  <c r="N60" i="38"/>
  <c r="BE60" i="38" s="1"/>
  <c r="M60" i="38"/>
  <c r="BD60" i="38" s="1"/>
  <c r="L60" i="38"/>
  <c r="BC60" i="38" s="1"/>
  <c r="K60" i="38"/>
  <c r="BB60" i="38" s="1"/>
  <c r="J60" i="38"/>
  <c r="BA60" i="38" s="1"/>
  <c r="I60" i="38"/>
  <c r="AZ60" i="38" s="1"/>
  <c r="H60" i="38"/>
  <c r="AY60" i="38" s="1"/>
  <c r="G60" i="38"/>
  <c r="AX60" i="38" s="1"/>
  <c r="F60" i="38"/>
  <c r="E60" i="38"/>
  <c r="AV60" i="38" s="1"/>
  <c r="D60" i="38"/>
  <c r="AU60" i="38" s="1"/>
  <c r="AR59" i="38"/>
  <c r="CK59" i="38" s="1"/>
  <c r="AR58" i="38"/>
  <c r="CK58" i="38" s="1"/>
  <c r="CH57" i="38"/>
  <c r="CG57" i="38"/>
  <c r="CF57" i="38"/>
  <c r="CE57" i="38"/>
  <c r="CD57" i="38"/>
  <c r="CC57" i="38"/>
  <c r="CB57" i="38"/>
  <c r="CA57" i="38"/>
  <c r="BZ57" i="38"/>
  <c r="BY57" i="38"/>
  <c r="BX57" i="38"/>
  <c r="BW57" i="38"/>
  <c r="BV57" i="38"/>
  <c r="BU57" i="38"/>
  <c r="BT57" i="38"/>
  <c r="BS57" i="38"/>
  <c r="BR57" i="38"/>
  <c r="BQ57" i="38"/>
  <c r="BP57" i="38"/>
  <c r="BO57" i="38"/>
  <c r="BN57" i="38"/>
  <c r="BM57" i="38"/>
  <c r="BL57" i="38"/>
  <c r="BK57" i="38"/>
  <c r="BJ57" i="38"/>
  <c r="BI57" i="38"/>
  <c r="BH57" i="38"/>
  <c r="BG57" i="38"/>
  <c r="BF57" i="38"/>
  <c r="BE57" i="38"/>
  <c r="BD57" i="38"/>
  <c r="BC57" i="38"/>
  <c r="BB57" i="38"/>
  <c r="BA57" i="38"/>
  <c r="AZ57" i="38"/>
  <c r="AY57" i="38"/>
  <c r="AX57" i="38"/>
  <c r="AW57" i="38"/>
  <c r="AV57" i="38"/>
  <c r="AU57" i="38"/>
  <c r="AR57" i="38"/>
  <c r="CK57" i="38" s="1"/>
  <c r="AR56" i="38"/>
  <c r="CK56" i="38" s="1"/>
  <c r="AR55" i="38"/>
  <c r="CK55" i="38" s="1"/>
  <c r="CH54" i="38"/>
  <c r="CG54" i="38"/>
  <c r="CF54" i="38"/>
  <c r="CE54" i="38"/>
  <c r="CD54" i="38"/>
  <c r="CC54" i="38"/>
  <c r="CB54" i="38"/>
  <c r="CA54" i="38"/>
  <c r="BZ54" i="38"/>
  <c r="BY54" i="38"/>
  <c r="BX54" i="38"/>
  <c r="BW54" i="38"/>
  <c r="BV54" i="38"/>
  <c r="BU54" i="38"/>
  <c r="BT54" i="38"/>
  <c r="BS54" i="38"/>
  <c r="BR54" i="38"/>
  <c r="BQ54" i="38"/>
  <c r="BP54" i="38"/>
  <c r="BO54" i="38"/>
  <c r="BN54" i="38"/>
  <c r="BM54" i="38"/>
  <c r="BL54" i="38"/>
  <c r="BK54" i="38"/>
  <c r="BJ54" i="38"/>
  <c r="BI54" i="38"/>
  <c r="BH54" i="38"/>
  <c r="BG54" i="38"/>
  <c r="BF54" i="38"/>
  <c r="BE54" i="38"/>
  <c r="BD54" i="38"/>
  <c r="BC54" i="38"/>
  <c r="BB54" i="38"/>
  <c r="BA54" i="38"/>
  <c r="AZ54" i="38"/>
  <c r="AY54" i="38"/>
  <c r="AX54" i="38"/>
  <c r="AW54" i="38"/>
  <c r="AV54" i="38"/>
  <c r="AU54" i="38"/>
  <c r="AR54" i="38"/>
  <c r="CK54" i="38" s="1"/>
  <c r="AR53" i="38"/>
  <c r="CK53" i="38" s="1"/>
  <c r="AR52" i="38"/>
  <c r="CK52" i="38" s="1"/>
  <c r="CH51" i="38"/>
  <c r="CG51" i="38"/>
  <c r="CF51" i="38"/>
  <c r="CE51" i="38"/>
  <c r="CD51" i="38"/>
  <c r="CC51" i="38"/>
  <c r="CB51" i="38"/>
  <c r="CA51" i="38"/>
  <c r="BZ51" i="38"/>
  <c r="BY51" i="38"/>
  <c r="BX51" i="38"/>
  <c r="BW51" i="38"/>
  <c r="BV51" i="38"/>
  <c r="BU51" i="38"/>
  <c r="BT51" i="38"/>
  <c r="BS51" i="38"/>
  <c r="BR51" i="38"/>
  <c r="BQ51" i="38"/>
  <c r="BP51" i="38"/>
  <c r="BO51" i="38"/>
  <c r="BN51" i="38"/>
  <c r="BM51" i="38"/>
  <c r="BL51" i="38"/>
  <c r="BK51" i="38"/>
  <c r="BJ51" i="38"/>
  <c r="BI51" i="38"/>
  <c r="BH51" i="38"/>
  <c r="BG51" i="38"/>
  <c r="BF51" i="38"/>
  <c r="BE51" i="38"/>
  <c r="BD51" i="38"/>
  <c r="BC51" i="38"/>
  <c r="BB51" i="38"/>
  <c r="BA51" i="38"/>
  <c r="AZ51" i="38"/>
  <c r="AY51" i="38"/>
  <c r="AX51" i="38"/>
  <c r="AW51" i="38"/>
  <c r="AV51" i="38"/>
  <c r="AU51" i="38"/>
  <c r="AR51" i="38"/>
  <c r="AQ46" i="38"/>
  <c r="CH46" i="38" s="1"/>
  <c r="AP46" i="38"/>
  <c r="CG46" i="38" s="1"/>
  <c r="AO46" i="38"/>
  <c r="CF47" i="38" s="1"/>
  <c r="AN46" i="38"/>
  <c r="CE46" i="38" s="1"/>
  <c r="AM46" i="38"/>
  <c r="CD46" i="38" s="1"/>
  <c r="AL46" i="38"/>
  <c r="CC46" i="38" s="1"/>
  <c r="AK46" i="38"/>
  <c r="CB46" i="38" s="1"/>
  <c r="AJ46" i="38"/>
  <c r="CA46" i="38" s="1"/>
  <c r="AI46" i="38"/>
  <c r="BZ46" i="38" s="1"/>
  <c r="AH46" i="38"/>
  <c r="BY46" i="38" s="1"/>
  <c r="AG46" i="38"/>
  <c r="BX46" i="38" s="1"/>
  <c r="AF46" i="38"/>
  <c r="BW46" i="38" s="1"/>
  <c r="AE46" i="38"/>
  <c r="BV46" i="38" s="1"/>
  <c r="AD46" i="38"/>
  <c r="BU46" i="38" s="1"/>
  <c r="AC46" i="38"/>
  <c r="BT46" i="38" s="1"/>
  <c r="AB46" i="38"/>
  <c r="BS46" i="38" s="1"/>
  <c r="AA46" i="38"/>
  <c r="BR46" i="38" s="1"/>
  <c r="Z46" i="38"/>
  <c r="BQ46" i="38" s="1"/>
  <c r="Y46" i="38"/>
  <c r="BP46" i="38" s="1"/>
  <c r="X46" i="38"/>
  <c r="BO46" i="38" s="1"/>
  <c r="W46" i="38"/>
  <c r="BN46" i="38" s="1"/>
  <c r="V46" i="38"/>
  <c r="BM46" i="38" s="1"/>
  <c r="U46" i="38"/>
  <c r="BL46" i="38" s="1"/>
  <c r="T46" i="38"/>
  <c r="BK46" i="38" s="1"/>
  <c r="S46" i="38"/>
  <c r="BJ46" i="38" s="1"/>
  <c r="R46" i="38"/>
  <c r="BI46" i="38" s="1"/>
  <c r="Q46" i="38"/>
  <c r="BH49" i="38" s="1"/>
  <c r="P46" i="38"/>
  <c r="BG46" i="38" s="1"/>
  <c r="O46" i="38"/>
  <c r="BF46" i="38" s="1"/>
  <c r="N46" i="38"/>
  <c r="BE46" i="38" s="1"/>
  <c r="M46" i="38"/>
  <c r="BD46" i="38" s="1"/>
  <c r="L46" i="38"/>
  <c r="BC46" i="38" s="1"/>
  <c r="K46" i="38"/>
  <c r="BB46" i="38" s="1"/>
  <c r="J46" i="38"/>
  <c r="BA46" i="38" s="1"/>
  <c r="I46" i="38"/>
  <c r="AZ46" i="38" s="1"/>
  <c r="H46" i="38"/>
  <c r="AY46" i="38" s="1"/>
  <c r="G46" i="38"/>
  <c r="AX46" i="38" s="1"/>
  <c r="F46" i="38"/>
  <c r="AW46" i="38" s="1"/>
  <c r="E46" i="38"/>
  <c r="AV46" i="38" s="1"/>
  <c r="D46" i="38"/>
  <c r="AU46" i="38" s="1"/>
  <c r="AR45" i="38"/>
  <c r="CK45" i="38" s="1"/>
  <c r="AR44" i="38"/>
  <c r="CK44" i="38" s="1"/>
  <c r="CH43" i="38"/>
  <c r="CG43" i="38"/>
  <c r="CF43" i="38"/>
  <c r="CE43" i="38"/>
  <c r="CD43" i="38"/>
  <c r="CC43" i="38"/>
  <c r="CB43" i="38"/>
  <c r="CA43" i="38"/>
  <c r="BZ43" i="38"/>
  <c r="BY43" i="38"/>
  <c r="BX43" i="38"/>
  <c r="BW43" i="38"/>
  <c r="BV43" i="38"/>
  <c r="BU43" i="38"/>
  <c r="BT43" i="38"/>
  <c r="BS43" i="38"/>
  <c r="BR43" i="38"/>
  <c r="BQ43" i="38"/>
  <c r="BP43" i="38"/>
  <c r="BO43" i="38"/>
  <c r="BN43" i="38"/>
  <c r="BM43" i="38"/>
  <c r="BL43" i="38"/>
  <c r="BK43" i="38"/>
  <c r="BJ43" i="38"/>
  <c r="BI43" i="38"/>
  <c r="BH43" i="38"/>
  <c r="BG43" i="38"/>
  <c r="BF43" i="38"/>
  <c r="BE43" i="38"/>
  <c r="BD43" i="38"/>
  <c r="BC43" i="38"/>
  <c r="BB43" i="38"/>
  <c r="BA43" i="38"/>
  <c r="AZ43" i="38"/>
  <c r="AY43" i="38"/>
  <c r="AX43" i="38"/>
  <c r="AW43" i="38"/>
  <c r="AV43" i="38"/>
  <c r="AU43" i="38"/>
  <c r="AR43" i="38"/>
  <c r="CK43" i="38" s="1"/>
  <c r="AR42" i="38"/>
  <c r="CK42" i="38" s="1"/>
  <c r="AR41" i="38"/>
  <c r="CK41" i="38" s="1"/>
  <c r="CH40" i="38"/>
  <c r="CG40" i="38"/>
  <c r="CF40" i="38"/>
  <c r="CE40" i="38"/>
  <c r="CD40" i="38"/>
  <c r="CC40" i="38"/>
  <c r="CB40" i="38"/>
  <c r="CA40" i="38"/>
  <c r="BZ40" i="38"/>
  <c r="BY40" i="38"/>
  <c r="BX40" i="38"/>
  <c r="BW40" i="38"/>
  <c r="BV40" i="38"/>
  <c r="BU40" i="38"/>
  <c r="BT40" i="38"/>
  <c r="BS40" i="38"/>
  <c r="BR40" i="38"/>
  <c r="BQ40" i="38"/>
  <c r="BP40" i="38"/>
  <c r="BO40" i="38"/>
  <c r="BN40" i="38"/>
  <c r="BM40" i="38"/>
  <c r="BL40" i="38"/>
  <c r="BK40" i="38"/>
  <c r="BJ40" i="38"/>
  <c r="BI40" i="38"/>
  <c r="BH40" i="38"/>
  <c r="BG40" i="38"/>
  <c r="BF40" i="38"/>
  <c r="BE40" i="38"/>
  <c r="BD40" i="38"/>
  <c r="BC40" i="38"/>
  <c r="BB40" i="38"/>
  <c r="BA40" i="38"/>
  <c r="AZ40" i="38"/>
  <c r="AY40" i="38"/>
  <c r="AX40" i="38"/>
  <c r="AW40" i="38"/>
  <c r="AV40" i="38"/>
  <c r="AU40" i="38"/>
  <c r="AR40" i="38"/>
  <c r="CK40" i="38" s="1"/>
  <c r="AR39" i="38"/>
  <c r="CK39" i="38" s="1"/>
  <c r="AR38" i="38"/>
  <c r="CK38" i="38" s="1"/>
  <c r="CH37" i="38"/>
  <c r="CG37" i="38"/>
  <c r="CF37" i="38"/>
  <c r="CE37" i="38"/>
  <c r="CD37" i="38"/>
  <c r="CC37" i="38"/>
  <c r="CB37" i="38"/>
  <c r="CA37" i="38"/>
  <c r="BZ37" i="38"/>
  <c r="BY37" i="38"/>
  <c r="BX37" i="38"/>
  <c r="BW37" i="38"/>
  <c r="BV37" i="38"/>
  <c r="BU37" i="38"/>
  <c r="BT37" i="38"/>
  <c r="BS37" i="38"/>
  <c r="BR37" i="38"/>
  <c r="BQ37" i="38"/>
  <c r="BP37" i="38"/>
  <c r="BO37" i="38"/>
  <c r="BN37" i="38"/>
  <c r="BM37" i="38"/>
  <c r="BL37" i="38"/>
  <c r="BK37" i="38"/>
  <c r="BJ37" i="38"/>
  <c r="BI37" i="38"/>
  <c r="BH37" i="38"/>
  <c r="BG37" i="38"/>
  <c r="BF37" i="38"/>
  <c r="BE37" i="38"/>
  <c r="BD37" i="38"/>
  <c r="BC37" i="38"/>
  <c r="BB37" i="38"/>
  <c r="BA37" i="38"/>
  <c r="AZ37" i="38"/>
  <c r="AY37" i="38"/>
  <c r="AX37" i="38"/>
  <c r="AW37" i="38"/>
  <c r="AV37" i="38"/>
  <c r="AU37" i="38"/>
  <c r="AR37" i="38"/>
  <c r="CK37" i="38" s="1"/>
  <c r="AQ32" i="38"/>
  <c r="CH32" i="38" s="1"/>
  <c r="AP32" i="38"/>
  <c r="CG32" i="38" s="1"/>
  <c r="AO32" i="38"/>
  <c r="CF32" i="38" s="1"/>
  <c r="AN32" i="38"/>
  <c r="CE32" i="38" s="1"/>
  <c r="AM32" i="38"/>
  <c r="CD32" i="38" s="1"/>
  <c r="AL32" i="38"/>
  <c r="CC32" i="38" s="1"/>
  <c r="AK32" i="38"/>
  <c r="CB32" i="38" s="1"/>
  <c r="AJ32" i="38"/>
  <c r="CA32" i="38" s="1"/>
  <c r="AI32" i="38"/>
  <c r="AH32" i="38"/>
  <c r="AG32" i="38"/>
  <c r="AF32" i="38"/>
  <c r="BW32" i="38" s="1"/>
  <c r="AE32" i="38"/>
  <c r="BV32" i="38" s="1"/>
  <c r="AD32" i="38"/>
  <c r="BU32" i="38" s="1"/>
  <c r="AC32" i="38"/>
  <c r="BT32" i="38" s="1"/>
  <c r="AB32" i="38"/>
  <c r="BS32" i="38" s="1"/>
  <c r="AA32" i="38"/>
  <c r="BR32" i="38" s="1"/>
  <c r="Z32" i="38"/>
  <c r="BQ32" i="38" s="1"/>
  <c r="Y32" i="38"/>
  <c r="BP32" i="38" s="1"/>
  <c r="X32" i="38"/>
  <c r="BO33" i="38" s="1"/>
  <c r="W32" i="38"/>
  <c r="V32" i="38"/>
  <c r="U32" i="38"/>
  <c r="T32" i="38"/>
  <c r="BK32" i="38" s="1"/>
  <c r="S32" i="38"/>
  <c r="BJ32" i="38" s="1"/>
  <c r="R32" i="38"/>
  <c r="BI32" i="38" s="1"/>
  <c r="Q32" i="38"/>
  <c r="BH32" i="38" s="1"/>
  <c r="P32" i="38"/>
  <c r="BG32" i="38" s="1"/>
  <c r="O32" i="38"/>
  <c r="BF32" i="38" s="1"/>
  <c r="N32" i="38"/>
  <c r="BE32" i="38" s="1"/>
  <c r="M32" i="38"/>
  <c r="BD32" i="38" s="1"/>
  <c r="L32" i="38"/>
  <c r="BC32" i="38" s="1"/>
  <c r="K32" i="38"/>
  <c r="J32" i="38"/>
  <c r="I32" i="38"/>
  <c r="H32" i="38"/>
  <c r="AY32" i="38" s="1"/>
  <c r="G32" i="38"/>
  <c r="AX32" i="38" s="1"/>
  <c r="F32" i="38"/>
  <c r="AW32" i="38" s="1"/>
  <c r="E32" i="38"/>
  <c r="AV32" i="38" s="1"/>
  <c r="D32" i="38"/>
  <c r="AU32" i="38" s="1"/>
  <c r="AR31" i="38"/>
  <c r="CK31" i="38" s="1"/>
  <c r="AR30" i="38"/>
  <c r="CK30" i="38" s="1"/>
  <c r="CH29" i="38"/>
  <c r="CG29" i="38"/>
  <c r="CF29" i="38"/>
  <c r="CE29" i="38"/>
  <c r="CD29" i="38"/>
  <c r="CC29" i="38"/>
  <c r="CB29" i="38"/>
  <c r="CA29" i="38"/>
  <c r="BZ29" i="38"/>
  <c r="BY29" i="38"/>
  <c r="BX29" i="38"/>
  <c r="BW29" i="38"/>
  <c r="BV29" i="38"/>
  <c r="BU29" i="38"/>
  <c r="BT29" i="38"/>
  <c r="BS29" i="38"/>
  <c r="BR29" i="38"/>
  <c r="BQ29" i="38"/>
  <c r="BP29" i="38"/>
  <c r="BO29" i="38"/>
  <c r="BN29" i="38"/>
  <c r="BM29" i="38"/>
  <c r="BL29" i="38"/>
  <c r="BK29" i="38"/>
  <c r="BJ29" i="38"/>
  <c r="BI29" i="38"/>
  <c r="BH29" i="38"/>
  <c r="BG29" i="38"/>
  <c r="BF29" i="38"/>
  <c r="BE29" i="38"/>
  <c r="BD29" i="38"/>
  <c r="BC29" i="38"/>
  <c r="BB29" i="38"/>
  <c r="BA29" i="38"/>
  <c r="AZ29" i="38"/>
  <c r="AY29" i="38"/>
  <c r="AX29" i="38"/>
  <c r="AW29" i="38"/>
  <c r="AV29" i="38"/>
  <c r="AU29" i="38"/>
  <c r="AR29" i="38"/>
  <c r="AR28" i="38"/>
  <c r="CK28" i="38" s="1"/>
  <c r="AR27" i="38"/>
  <c r="CK27" i="38" s="1"/>
  <c r="CH26" i="38"/>
  <c r="CG26" i="38"/>
  <c r="CF26" i="38"/>
  <c r="CE26" i="38"/>
  <c r="CD26" i="38"/>
  <c r="CC26" i="38"/>
  <c r="CB26" i="38"/>
  <c r="CA26" i="38"/>
  <c r="BZ26" i="38"/>
  <c r="BY26" i="38"/>
  <c r="BX26" i="38"/>
  <c r="BW26" i="38"/>
  <c r="BV26" i="38"/>
  <c r="BU26" i="38"/>
  <c r="BT26" i="38"/>
  <c r="BS26" i="38"/>
  <c r="BR26" i="38"/>
  <c r="BQ26" i="38"/>
  <c r="BP26" i="38"/>
  <c r="BO26" i="38"/>
  <c r="BN26" i="38"/>
  <c r="BM26" i="38"/>
  <c r="BL26" i="38"/>
  <c r="BK26" i="38"/>
  <c r="BJ26" i="38"/>
  <c r="BI26" i="38"/>
  <c r="BH26" i="38"/>
  <c r="BG26" i="38"/>
  <c r="BF26" i="38"/>
  <c r="BE26" i="38"/>
  <c r="BD26" i="38"/>
  <c r="BC26" i="38"/>
  <c r="BB26" i="38"/>
  <c r="BA26" i="38"/>
  <c r="AZ26" i="38"/>
  <c r="AY26" i="38"/>
  <c r="AX26" i="38"/>
  <c r="AW26" i="38"/>
  <c r="AV26" i="38"/>
  <c r="AU26" i="38"/>
  <c r="AR26" i="38"/>
  <c r="CK26" i="38" s="1"/>
  <c r="AR25" i="38"/>
  <c r="CK25" i="38" s="1"/>
  <c r="AR24" i="38"/>
  <c r="CK24" i="38" s="1"/>
  <c r="CH23" i="38"/>
  <c r="CG23" i="38"/>
  <c r="CF23" i="38"/>
  <c r="CE23" i="38"/>
  <c r="CD23" i="38"/>
  <c r="CC23" i="38"/>
  <c r="CB23" i="38"/>
  <c r="CA23" i="38"/>
  <c r="BZ23" i="38"/>
  <c r="BY23" i="38"/>
  <c r="BX23" i="38"/>
  <c r="BW23" i="38"/>
  <c r="BV23" i="38"/>
  <c r="BU23" i="38"/>
  <c r="BT23" i="38"/>
  <c r="BS23" i="38"/>
  <c r="BR23" i="38"/>
  <c r="BQ23" i="38"/>
  <c r="BP23" i="38"/>
  <c r="BO23" i="38"/>
  <c r="BN23" i="38"/>
  <c r="BM23" i="38"/>
  <c r="BL23" i="38"/>
  <c r="BK23" i="38"/>
  <c r="BJ23" i="38"/>
  <c r="BI23" i="38"/>
  <c r="BH23" i="38"/>
  <c r="BG23" i="38"/>
  <c r="BF23" i="38"/>
  <c r="BE23" i="38"/>
  <c r="BD23" i="38"/>
  <c r="BC23" i="38"/>
  <c r="BB23" i="38"/>
  <c r="BA23" i="38"/>
  <c r="AZ23" i="38"/>
  <c r="AY23" i="38"/>
  <c r="AX23" i="38"/>
  <c r="AW23" i="38"/>
  <c r="AV23" i="38"/>
  <c r="AU23" i="38"/>
  <c r="AR23" i="38"/>
  <c r="AQ18" i="38"/>
  <c r="AP18" i="38"/>
  <c r="CG18" i="38" s="1"/>
  <c r="AO18" i="38"/>
  <c r="CF19" i="38" s="1"/>
  <c r="AN18" i="38"/>
  <c r="AM18" i="38"/>
  <c r="AL18" i="38"/>
  <c r="CC18" i="38" s="1"/>
  <c r="AK18" i="38"/>
  <c r="AJ18" i="38"/>
  <c r="CA18" i="38" s="1"/>
  <c r="AI18" i="38"/>
  <c r="BZ18" i="38" s="1"/>
  <c r="AH18" i="38"/>
  <c r="BY18" i="38" s="1"/>
  <c r="AG18" i="38"/>
  <c r="BX18" i="38" s="1"/>
  <c r="AF18" i="38"/>
  <c r="BW18" i="38" s="1"/>
  <c r="AE18" i="38"/>
  <c r="AD18" i="38"/>
  <c r="BU18" i="38" s="1"/>
  <c r="AC18" i="38"/>
  <c r="AB18" i="38"/>
  <c r="AA18" i="38"/>
  <c r="Z18" i="38"/>
  <c r="BQ18" i="38" s="1"/>
  <c r="Y18" i="38"/>
  <c r="X18" i="38"/>
  <c r="BO18" i="38" s="1"/>
  <c r="W18" i="38"/>
  <c r="BN18" i="38" s="1"/>
  <c r="V18" i="38"/>
  <c r="BM18" i="38" s="1"/>
  <c r="U18" i="38"/>
  <c r="BL18" i="38" s="1"/>
  <c r="T18" i="38"/>
  <c r="BK18" i="38" s="1"/>
  <c r="S18" i="38"/>
  <c r="R18" i="38"/>
  <c r="BI18" i="38" s="1"/>
  <c r="Q18" i="38"/>
  <c r="P18" i="38"/>
  <c r="O18" i="38"/>
  <c r="N18" i="38"/>
  <c r="BE18" i="38" s="1"/>
  <c r="M18" i="38"/>
  <c r="L18" i="38"/>
  <c r="BC18" i="38" s="1"/>
  <c r="K18" i="38"/>
  <c r="BB18" i="38" s="1"/>
  <c r="J18" i="38"/>
  <c r="BA18" i="38" s="1"/>
  <c r="I18" i="38"/>
  <c r="AZ18" i="38" s="1"/>
  <c r="H18" i="38"/>
  <c r="AY18" i="38" s="1"/>
  <c r="G18" i="38"/>
  <c r="F18" i="38"/>
  <c r="AW18" i="38" s="1"/>
  <c r="E18" i="38"/>
  <c r="D18" i="38"/>
  <c r="AR17" i="38"/>
  <c r="CK17" i="38" s="1"/>
  <c r="AR16" i="38"/>
  <c r="CK16" i="38" s="1"/>
  <c r="CH15" i="38"/>
  <c r="CG15" i="38"/>
  <c r="CF15" i="38"/>
  <c r="CE15" i="38"/>
  <c r="CD15" i="38"/>
  <c r="CC15" i="38"/>
  <c r="CB15" i="38"/>
  <c r="CA15" i="38"/>
  <c r="BZ15" i="38"/>
  <c r="BY15" i="38"/>
  <c r="BX15" i="38"/>
  <c r="BW15" i="38"/>
  <c r="BV15" i="38"/>
  <c r="BU15" i="38"/>
  <c r="BT15" i="38"/>
  <c r="BS15" i="38"/>
  <c r="BR15" i="38"/>
  <c r="BQ15" i="38"/>
  <c r="BP15" i="38"/>
  <c r="BO15" i="38"/>
  <c r="BN15" i="38"/>
  <c r="BM15" i="38"/>
  <c r="BL15" i="38"/>
  <c r="BK15" i="38"/>
  <c r="BJ15" i="38"/>
  <c r="BI15" i="38"/>
  <c r="BH15" i="38"/>
  <c r="BG15" i="38"/>
  <c r="BF15" i="38"/>
  <c r="BE15" i="38"/>
  <c r="BD15" i="38"/>
  <c r="BC15" i="38"/>
  <c r="BB15" i="38"/>
  <c r="BA15" i="38"/>
  <c r="AZ15" i="38"/>
  <c r="AY15" i="38"/>
  <c r="AX15" i="38"/>
  <c r="AW15" i="38"/>
  <c r="AV15" i="38"/>
  <c r="AU15" i="38"/>
  <c r="AR15" i="38"/>
  <c r="CK15" i="38" s="1"/>
  <c r="AR14" i="38"/>
  <c r="CK14" i="38" s="1"/>
  <c r="AR13" i="38"/>
  <c r="CK13" i="38" s="1"/>
  <c r="CH12" i="38"/>
  <c r="CG12" i="38"/>
  <c r="CF12" i="38"/>
  <c r="CE12" i="38"/>
  <c r="CD12" i="38"/>
  <c r="CC12" i="38"/>
  <c r="CB12" i="38"/>
  <c r="CA12" i="38"/>
  <c r="BZ12" i="38"/>
  <c r="BY12" i="38"/>
  <c r="BX12" i="38"/>
  <c r="BW12" i="38"/>
  <c r="BV12" i="38"/>
  <c r="BU12" i="38"/>
  <c r="BT12" i="38"/>
  <c r="BS12" i="38"/>
  <c r="BR12" i="38"/>
  <c r="BQ12" i="38"/>
  <c r="BP12" i="38"/>
  <c r="BO12" i="38"/>
  <c r="BN12" i="38"/>
  <c r="BM12" i="38"/>
  <c r="BL12" i="38"/>
  <c r="BK12" i="38"/>
  <c r="BJ12" i="38"/>
  <c r="BI12" i="38"/>
  <c r="BH12" i="38"/>
  <c r="BG12" i="38"/>
  <c r="BF12" i="38"/>
  <c r="BE12" i="38"/>
  <c r="BD12" i="38"/>
  <c r="BC12" i="38"/>
  <c r="BB12" i="38"/>
  <c r="BA12" i="38"/>
  <c r="AZ12" i="38"/>
  <c r="AY12" i="38"/>
  <c r="AX12" i="38"/>
  <c r="AW12" i="38"/>
  <c r="AV12" i="38"/>
  <c r="AU12" i="38"/>
  <c r="AR12" i="38"/>
  <c r="AR11" i="38"/>
  <c r="CK11" i="38" s="1"/>
  <c r="AR10" i="38"/>
  <c r="CK10" i="38" s="1"/>
  <c r="CH9" i="38"/>
  <c r="CG9" i="38"/>
  <c r="CF9" i="38"/>
  <c r="CE9" i="38"/>
  <c r="CD9" i="38"/>
  <c r="CC9" i="38"/>
  <c r="CB9" i="38"/>
  <c r="CA9" i="38"/>
  <c r="BZ9" i="38"/>
  <c r="BY9" i="38"/>
  <c r="BX9" i="38"/>
  <c r="BW9" i="38"/>
  <c r="BV9" i="38"/>
  <c r="BU9" i="38"/>
  <c r="BT9" i="38"/>
  <c r="BS9" i="38"/>
  <c r="BR9" i="38"/>
  <c r="BQ9" i="38"/>
  <c r="BP9" i="38"/>
  <c r="BO9" i="38"/>
  <c r="BN9" i="38"/>
  <c r="BM9" i="38"/>
  <c r="BL9" i="38"/>
  <c r="BK9" i="38"/>
  <c r="BJ9" i="38"/>
  <c r="BI9" i="38"/>
  <c r="BH9" i="38"/>
  <c r="BG9" i="38"/>
  <c r="BF9" i="38"/>
  <c r="BE9" i="38"/>
  <c r="BD9" i="38"/>
  <c r="BC9" i="38"/>
  <c r="BB9" i="38"/>
  <c r="BA9" i="38"/>
  <c r="AZ9" i="38"/>
  <c r="AY9" i="38"/>
  <c r="AX9" i="38"/>
  <c r="AW9" i="38"/>
  <c r="AV9" i="38"/>
  <c r="AU9" i="38"/>
  <c r="AR9" i="38"/>
  <c r="CK9" i="38" s="1"/>
  <c r="CI7" i="38"/>
  <c r="CK7" i="38" s="1"/>
  <c r="CH7" i="38"/>
  <c r="CG7" i="38"/>
  <c r="CF7" i="38"/>
  <c r="CE7" i="38"/>
  <c r="CD7" i="38"/>
  <c r="CC7" i="38"/>
  <c r="CB7" i="38"/>
  <c r="CA7" i="38"/>
  <c r="BZ7" i="38"/>
  <c r="BY7" i="38"/>
  <c r="BX7" i="38"/>
  <c r="BW7" i="38"/>
  <c r="BV7" i="38"/>
  <c r="BU7" i="38"/>
  <c r="BT7" i="38"/>
  <c r="BS7" i="38"/>
  <c r="BR7" i="38"/>
  <c r="BQ7" i="38"/>
  <c r="BP7" i="38"/>
  <c r="BO7" i="38"/>
  <c r="BN7" i="38"/>
  <c r="BM7" i="38"/>
  <c r="BL7" i="38"/>
  <c r="BK7" i="38"/>
  <c r="BJ7" i="38"/>
  <c r="BI7" i="38"/>
  <c r="BH7" i="38"/>
  <c r="BG7" i="38"/>
  <c r="BF7" i="38"/>
  <c r="BE7" i="38"/>
  <c r="BD7" i="38"/>
  <c r="BC7" i="38"/>
  <c r="BB7" i="38"/>
  <c r="BA7" i="38"/>
  <c r="AZ7" i="38"/>
  <c r="AY7" i="38"/>
  <c r="AX7" i="38"/>
  <c r="AW7" i="38"/>
  <c r="AV7" i="38"/>
  <c r="AU7" i="38"/>
  <c r="BO47" i="38" l="1"/>
  <c r="CI29" i="38"/>
  <c r="CI51" i="38"/>
  <c r="CI23" i="38"/>
  <c r="CI12" i="38"/>
  <c r="AR60" i="38"/>
  <c r="CK62" i="38" s="1"/>
  <c r="E66" i="38"/>
  <c r="AV66" i="38" s="1"/>
  <c r="M66" i="38"/>
  <c r="BD66" i="38" s="1"/>
  <c r="AC66" i="38"/>
  <c r="BT66" i="38" s="1"/>
  <c r="AK66" i="38"/>
  <c r="CB66" i="38" s="1"/>
  <c r="BH61" i="38"/>
  <c r="BO61" i="38"/>
  <c r="O66" i="38"/>
  <c r="BF66" i="38" s="1"/>
  <c r="AE66" i="38"/>
  <c r="BV66" i="38" s="1"/>
  <c r="AM66" i="38"/>
  <c r="CD66" i="38" s="1"/>
  <c r="G66" i="38"/>
  <c r="AX66" i="38" s="1"/>
  <c r="AW60" i="38"/>
  <c r="CI43" i="38"/>
  <c r="BO49" i="38"/>
  <c r="J66" i="38"/>
  <c r="BA66" i="38" s="1"/>
  <c r="AH66" i="38"/>
  <c r="BY66" i="38" s="1"/>
  <c r="CF46" i="38"/>
  <c r="BH46" i="38"/>
  <c r="BH47" i="38"/>
  <c r="AB66" i="38"/>
  <c r="BS66" i="38" s="1"/>
  <c r="P66" i="38"/>
  <c r="BG66" i="38" s="1"/>
  <c r="AN66" i="38"/>
  <c r="CE66" i="38" s="1"/>
  <c r="CI26" i="38"/>
  <c r="S66" i="38"/>
  <c r="BJ66" i="38" s="1"/>
  <c r="AA66" i="38"/>
  <c r="BR66" i="38" s="1"/>
  <c r="AQ66" i="38"/>
  <c r="CH66" i="38" s="1"/>
  <c r="BO32" i="38"/>
  <c r="Q66" i="38"/>
  <c r="BH67" i="38" s="1"/>
  <c r="Y66" i="38"/>
  <c r="BP66" i="38" s="1"/>
  <c r="BO35" i="38"/>
  <c r="CK23" i="38"/>
  <c r="CK12" i="38"/>
  <c r="BD18" i="38"/>
  <c r="CI9" i="38"/>
  <c r="I66" i="38"/>
  <c r="AZ66" i="38" s="1"/>
  <c r="AG66" i="38"/>
  <c r="BX66" i="38" s="1"/>
  <c r="BJ18" i="38"/>
  <c r="K66" i="38"/>
  <c r="BB66" i="38" s="1"/>
  <c r="AI66" i="38"/>
  <c r="BZ66" i="38" s="1"/>
  <c r="CB18" i="38"/>
  <c r="CH18" i="38"/>
  <c r="U66" i="38"/>
  <c r="BL66" i="38" s="1"/>
  <c r="AR18" i="38"/>
  <c r="CK20" i="38" s="1"/>
  <c r="AX18" i="38"/>
  <c r="BH19" i="38"/>
  <c r="V66" i="38"/>
  <c r="BM66" i="38" s="1"/>
  <c r="BP18" i="38"/>
  <c r="W66" i="38"/>
  <c r="BN66" i="38" s="1"/>
  <c r="BV18" i="38"/>
  <c r="AH134" i="92"/>
  <c r="Y134" i="92"/>
  <c r="E134" i="92"/>
  <c r="M134" i="92"/>
  <c r="U134" i="92"/>
  <c r="AC134" i="92"/>
  <c r="AK134" i="92"/>
  <c r="G134" i="92"/>
  <c r="W134" i="92"/>
  <c r="AE134" i="92"/>
  <c r="R134" i="92"/>
  <c r="H134" i="92"/>
  <c r="P134" i="92"/>
  <c r="AF134" i="92"/>
  <c r="AN134" i="92"/>
  <c r="AA134" i="92"/>
  <c r="N134" i="92"/>
  <c r="AL134" i="92"/>
  <c r="L134" i="92"/>
  <c r="AJ134" i="92"/>
  <c r="J134" i="92"/>
  <c r="K134" i="92"/>
  <c r="AI134" i="92"/>
  <c r="S134" i="92"/>
  <c r="D134" i="92"/>
  <c r="T134" i="92"/>
  <c r="AB134" i="92"/>
  <c r="O134" i="92"/>
  <c r="AM134" i="92"/>
  <c r="Z134" i="92"/>
  <c r="X134" i="92"/>
  <c r="F134" i="92"/>
  <c r="V134" i="92"/>
  <c r="AD134" i="92"/>
  <c r="I134" i="92"/>
  <c r="Q134" i="92"/>
  <c r="AG134" i="92"/>
  <c r="CI57" i="38"/>
  <c r="CK61" i="38"/>
  <c r="CI61" i="38"/>
  <c r="CI60" i="38"/>
  <c r="CF35" i="38"/>
  <c r="CD18" i="38"/>
  <c r="CI54" i="38"/>
  <c r="D66" i="38"/>
  <c r="AU18" i="38"/>
  <c r="BG18" i="38"/>
  <c r="BS18" i="38"/>
  <c r="CE18" i="38"/>
  <c r="BH21" i="38"/>
  <c r="AZ32" i="38"/>
  <c r="BX32" i="38"/>
  <c r="CI15" i="38"/>
  <c r="AV18" i="38"/>
  <c r="BH18" i="38"/>
  <c r="BT18" i="38"/>
  <c r="CF18" i="38"/>
  <c r="BO21" i="38"/>
  <c r="BA32" i="38"/>
  <c r="BM32" i="38"/>
  <c r="BY32" i="38"/>
  <c r="BH33" i="38"/>
  <c r="AR46" i="38"/>
  <c r="CK51" i="38"/>
  <c r="F66" i="38"/>
  <c r="AW66" i="38" s="1"/>
  <c r="R66" i="38"/>
  <c r="BI66" i="38" s="1"/>
  <c r="AD66" i="38"/>
  <c r="BU66" i="38" s="1"/>
  <c r="AP66" i="38"/>
  <c r="CG66" i="38" s="1"/>
  <c r="CK29" i="38"/>
  <c r="BF18" i="38"/>
  <c r="BR18" i="38"/>
  <c r="BL32" i="38"/>
  <c r="AO66" i="38"/>
  <c r="CF21" i="38"/>
  <c r="BB32" i="38"/>
  <c r="BN32" i="38"/>
  <c r="BZ32" i="38"/>
  <c r="H66" i="38"/>
  <c r="AY66" i="38" s="1"/>
  <c r="T66" i="38"/>
  <c r="BK66" i="38" s="1"/>
  <c r="AF66" i="38"/>
  <c r="BW66" i="38" s="1"/>
  <c r="CI40" i="38"/>
  <c r="CF49" i="38"/>
  <c r="CF33" i="38"/>
  <c r="CI37" i="38"/>
  <c r="CF61" i="38"/>
  <c r="AR32" i="38"/>
  <c r="CK33" i="38" s="1"/>
  <c r="BO19" i="38"/>
  <c r="BH35" i="38"/>
  <c r="L66" i="38"/>
  <c r="BC66" i="38" s="1"/>
  <c r="X66" i="38"/>
  <c r="AJ66" i="38"/>
  <c r="CA66" i="38" s="1"/>
  <c r="N66" i="38"/>
  <c r="BE66" i="38" s="1"/>
  <c r="Z66" i="38"/>
  <c r="BQ66" i="38" s="1"/>
  <c r="AL66" i="38"/>
  <c r="CC66" i="38" s="1"/>
  <c r="CK60" i="38" l="1"/>
  <c r="CK18" i="38"/>
  <c r="CI19" i="38"/>
  <c r="CK21" i="38"/>
  <c r="CI21" i="38"/>
  <c r="BH66" i="38"/>
  <c r="BH69" i="38"/>
  <c r="CI18" i="38"/>
  <c r="CK19" i="38"/>
  <c r="CI35" i="38"/>
  <c r="CK34" i="38"/>
  <c r="CI33" i="38"/>
  <c r="CK32" i="38"/>
  <c r="CK35" i="38"/>
  <c r="CI32" i="38"/>
  <c r="AU66" i="38"/>
  <c r="AR66" i="38"/>
  <c r="BO69" i="38"/>
  <c r="BO66" i="38"/>
  <c r="BO67" i="38"/>
  <c r="CK46" i="38"/>
  <c r="CK49" i="38"/>
  <c r="CI46" i="38"/>
  <c r="CI49" i="38"/>
  <c r="CK48" i="38"/>
  <c r="CK47" i="38"/>
  <c r="CI47" i="38"/>
  <c r="CF69" i="38"/>
  <c r="CF66" i="38"/>
  <c r="CF67" i="38"/>
  <c r="CK69" i="38" l="1"/>
  <c r="CI69" i="38"/>
  <c r="CK66" i="38"/>
  <c r="CI66" i="38"/>
  <c r="CK67" i="38"/>
  <c r="AV3" i="38" s="1"/>
  <c r="CI67" i="38"/>
  <c r="CK68" i="38"/>
  <c r="AV2" i="38" l="1"/>
  <c r="L45" i="97" l="1"/>
  <c r="Z45" i="97" s="1"/>
  <c r="U44" i="97"/>
  <c r="S44" i="97"/>
  <c r="P44" i="97"/>
  <c r="O44" i="97"/>
  <c r="L43" i="97"/>
  <c r="L42" i="97"/>
  <c r="L41" i="97"/>
  <c r="X41" i="97" s="1"/>
  <c r="L40" i="97"/>
  <c r="L39" i="97"/>
  <c r="X39" i="97" s="1"/>
  <c r="K37" i="97"/>
  <c r="U37" i="97" s="1"/>
  <c r="J37" i="97"/>
  <c r="T37" i="97" s="1"/>
  <c r="I37" i="97"/>
  <c r="S37" i="97" s="1"/>
  <c r="H37" i="97"/>
  <c r="G37" i="97"/>
  <c r="Q37" i="97" s="1"/>
  <c r="F37" i="97"/>
  <c r="P37" i="97" s="1"/>
  <c r="E37" i="97"/>
  <c r="L36" i="97"/>
  <c r="L35" i="97"/>
  <c r="X35" i="97" s="1"/>
  <c r="L34" i="97"/>
  <c r="L33" i="97"/>
  <c r="X33" i="97" s="1"/>
  <c r="L32" i="97"/>
  <c r="K30" i="97"/>
  <c r="U30" i="97" s="1"/>
  <c r="J30" i="97"/>
  <c r="T30" i="97" s="1"/>
  <c r="I30" i="97"/>
  <c r="H30" i="97"/>
  <c r="R30" i="97" s="1"/>
  <c r="G30" i="97"/>
  <c r="F30" i="97"/>
  <c r="P30" i="97" s="1"/>
  <c r="E30" i="97"/>
  <c r="O30" i="97" s="1"/>
  <c r="L29" i="97"/>
  <c r="X29" i="97" s="1"/>
  <c r="L28" i="97"/>
  <c r="L27" i="97"/>
  <c r="L26" i="97"/>
  <c r="X26" i="97" s="1"/>
  <c r="L25" i="97"/>
  <c r="X25" i="97" s="1"/>
  <c r="K23" i="97"/>
  <c r="U23" i="97" s="1"/>
  <c r="J23" i="97"/>
  <c r="T23" i="97" s="1"/>
  <c r="I23" i="97"/>
  <c r="H23" i="97"/>
  <c r="R23" i="97" s="1"/>
  <c r="G23" i="97"/>
  <c r="Q23" i="97" s="1"/>
  <c r="F23" i="97"/>
  <c r="E23" i="97"/>
  <c r="O23" i="97" s="1"/>
  <c r="L22" i="97"/>
  <c r="X22" i="97" s="1"/>
  <c r="L21" i="97"/>
  <c r="X21" i="97" s="1"/>
  <c r="L20" i="97"/>
  <c r="L19" i="97"/>
  <c r="X19" i="97" s="1"/>
  <c r="L18" i="97"/>
  <c r="X18" i="97" s="1"/>
  <c r="K16" i="97"/>
  <c r="U16" i="97" s="1"/>
  <c r="J16" i="97"/>
  <c r="I16" i="97"/>
  <c r="I46" i="97" s="1"/>
  <c r="S46" i="97" s="1"/>
  <c r="H16" i="97"/>
  <c r="R16" i="97" s="1"/>
  <c r="G16" i="97"/>
  <c r="Q16" i="97" s="1"/>
  <c r="F16" i="97"/>
  <c r="L15" i="97"/>
  <c r="X15" i="97" s="1"/>
  <c r="L14" i="97"/>
  <c r="L13" i="97"/>
  <c r="X13" i="97" s="1"/>
  <c r="L12" i="97"/>
  <c r="L11" i="97"/>
  <c r="X11" i="97" s="1"/>
  <c r="R44" i="97"/>
  <c r="Q44" i="97"/>
  <c r="T44" i="97"/>
  <c r="U39" i="97"/>
  <c r="T39" i="97"/>
  <c r="S39" i="97"/>
  <c r="R39" i="97"/>
  <c r="Q39" i="97"/>
  <c r="P39" i="97"/>
  <c r="O39" i="97"/>
  <c r="R37" i="97"/>
  <c r="U32" i="97"/>
  <c r="T32" i="97"/>
  <c r="S32" i="97"/>
  <c r="R32" i="97"/>
  <c r="Q32" i="97"/>
  <c r="P32" i="97"/>
  <c r="O32" i="97"/>
  <c r="S30" i="97"/>
  <c r="U25" i="97"/>
  <c r="T25" i="97"/>
  <c r="S25" i="97"/>
  <c r="R25" i="97"/>
  <c r="Q25" i="97"/>
  <c r="P25" i="97"/>
  <c r="O25" i="97"/>
  <c r="S23" i="97"/>
  <c r="U18" i="97"/>
  <c r="T18" i="97"/>
  <c r="S18" i="97"/>
  <c r="R18" i="97"/>
  <c r="Q18" i="97"/>
  <c r="P18" i="97"/>
  <c r="O18" i="97"/>
  <c r="U11" i="97"/>
  <c r="T11" i="97"/>
  <c r="S11" i="97"/>
  <c r="R11" i="97"/>
  <c r="Q11" i="97"/>
  <c r="P11" i="97"/>
  <c r="O11" i="97"/>
  <c r="T9" i="97"/>
  <c r="S9" i="97"/>
  <c r="R9" i="97"/>
  <c r="Q9" i="97"/>
  <c r="S8" i="97"/>
  <c r="Q8" i="97"/>
  <c r="P8" i="97"/>
  <c r="O8" i="97"/>
  <c r="V7" i="97"/>
  <c r="X9" i="97" s="1"/>
  <c r="U7" i="97"/>
  <c r="Q7" i="97"/>
  <c r="O7" i="97"/>
  <c r="BE147" i="91"/>
  <c r="BE146" i="91"/>
  <c r="AA154" i="91"/>
  <c r="AA152" i="91"/>
  <c r="F46" i="97" l="1"/>
  <c r="P46" i="97" s="1"/>
  <c r="V18" i="97"/>
  <c r="X45" i="97"/>
  <c r="V25" i="97"/>
  <c r="L23" i="97"/>
  <c r="V23" i="97" s="1"/>
  <c r="J46" i="97"/>
  <c r="T46" i="97" s="1"/>
  <c r="L37" i="97"/>
  <c r="V37" i="97" s="1"/>
  <c r="K46" i="97"/>
  <c r="U46" i="97" s="1"/>
  <c r="P16" i="97"/>
  <c r="L16" i="97"/>
  <c r="V16" i="97" s="1"/>
  <c r="X43" i="97"/>
  <c r="L30" i="97"/>
  <c r="X30" i="97" s="1"/>
  <c r="L44" i="97"/>
  <c r="X27" i="97"/>
  <c r="V39" i="97"/>
  <c r="E46" i="97"/>
  <c r="G46" i="97"/>
  <c r="Q46" i="97" s="1"/>
  <c r="H46" i="97"/>
  <c r="R46" i="97" s="1"/>
  <c r="X42" i="97"/>
  <c r="X14" i="97"/>
  <c r="O16" i="97"/>
  <c r="Q30" i="97"/>
  <c r="X20" i="97"/>
  <c r="O37" i="97"/>
  <c r="S16" i="97"/>
  <c r="V32" i="97"/>
  <c r="X12" i="97"/>
  <c r="T16" i="97"/>
  <c r="X32" i="97"/>
  <c r="X36" i="97"/>
  <c r="P23" i="97"/>
  <c r="X28" i="97"/>
  <c r="X34" i="97"/>
  <c r="X40" i="97"/>
  <c r="V11" i="97"/>
  <c r="X23" i="97" l="1"/>
  <c r="X37" i="97"/>
  <c r="X16" i="97"/>
  <c r="V30" i="97"/>
  <c r="L46" i="97"/>
  <c r="X44" i="97"/>
  <c r="V44" i="97"/>
  <c r="O46" i="97"/>
  <c r="X46" i="97" l="1"/>
  <c r="V46" i="97"/>
  <c r="AA145" i="30" l="1"/>
  <c r="AA146" i="30"/>
  <c r="BA146" i="90"/>
  <c r="BA145" i="90"/>
  <c r="Z151" i="91"/>
  <c r="AZ151" i="91" s="1"/>
  <c r="X151" i="91"/>
  <c r="AX151" i="91" s="1"/>
  <c r="W151" i="91"/>
  <c r="AW151" i="91" s="1"/>
  <c r="V151" i="91"/>
  <c r="U151" i="91"/>
  <c r="AU151" i="91" s="1"/>
  <c r="T151" i="91"/>
  <c r="AT151" i="91" s="1"/>
  <c r="S151" i="91"/>
  <c r="AS151" i="91" s="1"/>
  <c r="R151" i="91"/>
  <c r="AR151" i="91" s="1"/>
  <c r="P151" i="91"/>
  <c r="AP151" i="91" s="1"/>
  <c r="O151" i="91"/>
  <c r="AO151" i="91" s="1"/>
  <c r="N151" i="91"/>
  <c r="AN151" i="91" s="1"/>
  <c r="M151" i="91"/>
  <c r="AM151" i="91" s="1"/>
  <c r="L151" i="91"/>
  <c r="AL151" i="91" s="1"/>
  <c r="K151" i="91"/>
  <c r="AK151" i="91" s="1"/>
  <c r="J151" i="91"/>
  <c r="AJ151" i="91" s="1"/>
  <c r="I151" i="91"/>
  <c r="AI151" i="91" s="1"/>
  <c r="H151" i="91"/>
  <c r="AH151" i="91" s="1"/>
  <c r="G151" i="91"/>
  <c r="AG151" i="91" s="1"/>
  <c r="F151" i="91"/>
  <c r="AF151" i="91" s="1"/>
  <c r="E151" i="91"/>
  <c r="AE151" i="91" s="1"/>
  <c r="D151" i="91"/>
  <c r="AD151" i="91" s="1"/>
  <c r="Z150" i="91"/>
  <c r="AZ150" i="91" s="1"/>
  <c r="X150" i="91"/>
  <c r="AX150" i="91" s="1"/>
  <c r="W150" i="91"/>
  <c r="AW150" i="91" s="1"/>
  <c r="V150" i="91"/>
  <c r="AV150" i="91" s="1"/>
  <c r="U150" i="91"/>
  <c r="AU150" i="91" s="1"/>
  <c r="T150" i="91"/>
  <c r="AT150" i="91" s="1"/>
  <c r="S150" i="91"/>
  <c r="AS150" i="91" s="1"/>
  <c r="R150" i="91"/>
  <c r="P150" i="91"/>
  <c r="AP150" i="91" s="1"/>
  <c r="O150" i="91"/>
  <c r="AO150" i="91" s="1"/>
  <c r="N150" i="91"/>
  <c r="AN150" i="91" s="1"/>
  <c r="M150" i="91"/>
  <c r="AM150" i="91" s="1"/>
  <c r="L150" i="91"/>
  <c r="AL150" i="91" s="1"/>
  <c r="K150" i="91"/>
  <c r="AK150" i="91" s="1"/>
  <c r="J150" i="91"/>
  <c r="AJ150" i="91" s="1"/>
  <c r="I150" i="91"/>
  <c r="AI150" i="91" s="1"/>
  <c r="H150" i="91"/>
  <c r="AH150" i="91" s="1"/>
  <c r="G150" i="91"/>
  <c r="AG150" i="91" s="1"/>
  <c r="F150" i="91"/>
  <c r="AF150" i="91" s="1"/>
  <c r="E150" i="91"/>
  <c r="AE150" i="91" s="1"/>
  <c r="D150" i="91"/>
  <c r="AD150" i="91" s="1"/>
  <c r="Z149" i="91"/>
  <c r="AZ149" i="91" s="1"/>
  <c r="X149" i="91"/>
  <c r="AX149" i="91" s="1"/>
  <c r="W149" i="91"/>
  <c r="AW149" i="91" s="1"/>
  <c r="V149" i="91"/>
  <c r="AV149" i="91" s="1"/>
  <c r="U149" i="91"/>
  <c r="AU149" i="91" s="1"/>
  <c r="T149" i="91"/>
  <c r="AT149" i="91" s="1"/>
  <c r="S149" i="91"/>
  <c r="AS149" i="91" s="1"/>
  <c r="R149" i="91"/>
  <c r="AR149" i="91" s="1"/>
  <c r="P149" i="91"/>
  <c r="AP149" i="91" s="1"/>
  <c r="O149" i="91"/>
  <c r="AO149" i="91" s="1"/>
  <c r="N149" i="91"/>
  <c r="AN149" i="91" s="1"/>
  <c r="M149" i="91"/>
  <c r="AM149" i="91" s="1"/>
  <c r="L149" i="91"/>
  <c r="AL149" i="91" s="1"/>
  <c r="K149" i="91"/>
  <c r="AK149" i="91" s="1"/>
  <c r="J149" i="91"/>
  <c r="AJ149" i="91" s="1"/>
  <c r="I149" i="91"/>
  <c r="AI149" i="91" s="1"/>
  <c r="H149" i="91"/>
  <c r="AH149" i="91" s="1"/>
  <c r="G149" i="91"/>
  <c r="AG149" i="91" s="1"/>
  <c r="F149" i="91"/>
  <c r="AF149" i="91" s="1"/>
  <c r="E149" i="91"/>
  <c r="AE149" i="91" s="1"/>
  <c r="D149" i="91"/>
  <c r="Y142" i="91"/>
  <c r="BD142" i="91" s="1"/>
  <c r="Q142" i="91"/>
  <c r="BC142" i="91" s="1"/>
  <c r="Y141" i="91"/>
  <c r="BD141" i="91" s="1"/>
  <c r="Q141" i="91"/>
  <c r="BC141" i="91" s="1"/>
  <c r="Y140" i="91"/>
  <c r="BD140" i="91" s="1"/>
  <c r="Q140" i="91"/>
  <c r="BC140" i="91" s="1"/>
  <c r="Z139" i="91"/>
  <c r="AZ139" i="91" s="1"/>
  <c r="X139" i="91"/>
  <c r="AX139" i="91" s="1"/>
  <c r="W139" i="91"/>
  <c r="AW139" i="91" s="1"/>
  <c r="V139" i="91"/>
  <c r="AV139" i="91" s="1"/>
  <c r="U139" i="91"/>
  <c r="AU139" i="91" s="1"/>
  <c r="T139" i="91"/>
  <c r="AT139" i="91" s="1"/>
  <c r="S139" i="91"/>
  <c r="AS139" i="91" s="1"/>
  <c r="R139" i="91"/>
  <c r="P139" i="91"/>
  <c r="AP139" i="91" s="1"/>
  <c r="O139" i="91"/>
  <c r="AO139" i="91" s="1"/>
  <c r="N139" i="91"/>
  <c r="AN139" i="91" s="1"/>
  <c r="M139" i="91"/>
  <c r="AM139" i="91" s="1"/>
  <c r="L139" i="91"/>
  <c r="AL139" i="91" s="1"/>
  <c r="K139" i="91"/>
  <c r="AK139" i="91" s="1"/>
  <c r="J139" i="91"/>
  <c r="AJ139" i="91" s="1"/>
  <c r="I139" i="91"/>
  <c r="AI139" i="91" s="1"/>
  <c r="H139" i="91"/>
  <c r="AH139" i="91" s="1"/>
  <c r="G139" i="91"/>
  <c r="AG139" i="91" s="1"/>
  <c r="F139" i="91"/>
  <c r="E139" i="91"/>
  <c r="D139" i="91"/>
  <c r="Y138" i="91"/>
  <c r="BD138" i="91" s="1"/>
  <c r="Q138" i="91"/>
  <c r="BC138" i="91" s="1"/>
  <c r="Y137" i="91"/>
  <c r="BD137" i="91" s="1"/>
  <c r="Q137" i="91"/>
  <c r="AZ136" i="91"/>
  <c r="AX136" i="91"/>
  <c r="AW136" i="91"/>
  <c r="AV136" i="91"/>
  <c r="AU136" i="91"/>
  <c r="AT136" i="91"/>
  <c r="AS136" i="91"/>
  <c r="AR136" i="91"/>
  <c r="AP136" i="91"/>
  <c r="AO136" i="91"/>
  <c r="AN136" i="91"/>
  <c r="AM136" i="91"/>
  <c r="AL136" i="91"/>
  <c r="AK136" i="91"/>
  <c r="AJ136" i="91"/>
  <c r="AI136" i="91"/>
  <c r="AH136" i="91"/>
  <c r="AG136" i="91"/>
  <c r="AF136" i="91"/>
  <c r="AE136" i="91"/>
  <c r="AD136" i="91"/>
  <c r="Y136" i="91"/>
  <c r="BD136" i="91" s="1"/>
  <c r="Q136" i="91"/>
  <c r="BC136" i="91" s="1"/>
  <c r="Y134" i="91"/>
  <c r="Q134" i="91"/>
  <c r="Y133" i="91"/>
  <c r="BD133" i="91" s="1"/>
  <c r="Q133" i="91"/>
  <c r="BC133" i="91" s="1"/>
  <c r="Y132" i="91"/>
  <c r="BD132" i="91" s="1"/>
  <c r="Q132" i="91"/>
  <c r="BC132" i="91" s="1"/>
  <c r="Y131" i="91"/>
  <c r="BD131" i="91" s="1"/>
  <c r="Q131" i="91"/>
  <c r="BC131" i="91" s="1"/>
  <c r="Y130" i="91"/>
  <c r="BD130" i="91" s="1"/>
  <c r="Q130" i="91"/>
  <c r="BC130" i="91" s="1"/>
  <c r="AZ129" i="91"/>
  <c r="AX129" i="91"/>
  <c r="AW129" i="91"/>
  <c r="AV129" i="91"/>
  <c r="AU129" i="91"/>
  <c r="AT129" i="91"/>
  <c r="AS129" i="91"/>
  <c r="AR129" i="91"/>
  <c r="AP129" i="91"/>
  <c r="AO129" i="91"/>
  <c r="AN129" i="91"/>
  <c r="AM129" i="91"/>
  <c r="AL129" i="91"/>
  <c r="AK129" i="91"/>
  <c r="AJ129" i="91"/>
  <c r="AI129" i="91"/>
  <c r="AH129" i="91"/>
  <c r="AG129" i="91"/>
  <c r="AF129" i="91"/>
  <c r="AE129" i="91"/>
  <c r="AD129" i="91"/>
  <c r="Y129" i="91"/>
  <c r="BD129" i="91" s="1"/>
  <c r="Q129" i="91"/>
  <c r="BC129" i="91" s="1"/>
  <c r="Y127" i="91"/>
  <c r="BD127" i="91" s="1"/>
  <c r="Q127" i="91"/>
  <c r="BC127" i="91" s="1"/>
  <c r="Y126" i="91"/>
  <c r="Q126" i="91"/>
  <c r="BC126" i="91" s="1"/>
  <c r="AZ125" i="91"/>
  <c r="AX125" i="91"/>
  <c r="AW125" i="91"/>
  <c r="AV125" i="91"/>
  <c r="AU125" i="91"/>
  <c r="AT125" i="91"/>
  <c r="AS125" i="91"/>
  <c r="AR125" i="91"/>
  <c r="AP125" i="91"/>
  <c r="AO125" i="91"/>
  <c r="AN125" i="91"/>
  <c r="AM125" i="91"/>
  <c r="AL125" i="91"/>
  <c r="AK125" i="91"/>
  <c r="AJ125" i="91"/>
  <c r="AI125" i="91"/>
  <c r="AH125" i="91"/>
  <c r="AG125" i="91"/>
  <c r="AF125" i="91"/>
  <c r="AE125" i="91"/>
  <c r="AD125" i="91"/>
  <c r="Y125" i="91"/>
  <c r="Q125" i="91"/>
  <c r="Y124" i="91"/>
  <c r="BD124" i="91" s="1"/>
  <c r="Q124" i="91"/>
  <c r="Y123" i="91"/>
  <c r="BD123" i="91" s="1"/>
  <c r="Q123" i="91"/>
  <c r="BC123" i="91" s="1"/>
  <c r="AZ122" i="91"/>
  <c r="AX122" i="91"/>
  <c r="AW122" i="91"/>
  <c r="AV122" i="91"/>
  <c r="AU122" i="91"/>
  <c r="AT122" i="91"/>
  <c r="AS122" i="91"/>
  <c r="AR122" i="91"/>
  <c r="AP122" i="91"/>
  <c r="AO122" i="91"/>
  <c r="AN122" i="91"/>
  <c r="AM122" i="91"/>
  <c r="AL122" i="91"/>
  <c r="AK122" i="91"/>
  <c r="AJ122" i="91"/>
  <c r="AI122" i="91"/>
  <c r="AH122" i="91"/>
  <c r="AG122" i="91"/>
  <c r="AF122" i="91"/>
  <c r="AE122" i="91"/>
  <c r="AD122" i="91"/>
  <c r="Y122" i="91"/>
  <c r="BD122" i="91" s="1"/>
  <c r="Q122" i="91"/>
  <c r="BC122" i="91" s="1"/>
  <c r="Y118" i="91"/>
  <c r="BD118" i="91" s="1"/>
  <c r="Y117" i="91"/>
  <c r="BD117" i="91" s="1"/>
  <c r="BC117" i="91"/>
  <c r="Y116" i="91"/>
  <c r="BD116" i="91" s="1"/>
  <c r="BC116" i="91"/>
  <c r="Z115" i="91"/>
  <c r="AZ115" i="91" s="1"/>
  <c r="X115" i="91"/>
  <c r="W115" i="91"/>
  <c r="V115" i="91"/>
  <c r="U115" i="91"/>
  <c r="T115" i="91"/>
  <c r="AT115" i="91" s="1"/>
  <c r="S115" i="91"/>
  <c r="R115" i="91"/>
  <c r="AR115" i="91" s="1"/>
  <c r="P115" i="91"/>
  <c r="AP115" i="91" s="1"/>
  <c r="O115" i="91"/>
  <c r="AO115" i="91" s="1"/>
  <c r="N115" i="91"/>
  <c r="AN115" i="91" s="1"/>
  <c r="M115" i="91"/>
  <c r="AM115" i="91" s="1"/>
  <c r="L115" i="91"/>
  <c r="AL115" i="91" s="1"/>
  <c r="K115" i="91"/>
  <c r="J115" i="91"/>
  <c r="AJ115" i="91" s="1"/>
  <c r="I115" i="91"/>
  <c r="AI115" i="91" s="1"/>
  <c r="H115" i="91"/>
  <c r="AH115" i="91" s="1"/>
  <c r="G115" i="91"/>
  <c r="AG115" i="91" s="1"/>
  <c r="F115" i="91"/>
  <c r="AF115" i="91" s="1"/>
  <c r="E115" i="91"/>
  <c r="AE115" i="91" s="1"/>
  <c r="D115" i="91"/>
  <c r="Y114" i="91"/>
  <c r="BD114" i="91" s="1"/>
  <c r="BC114" i="91"/>
  <c r="Y113" i="91"/>
  <c r="BD113" i="91" s="1"/>
  <c r="BC113" i="91"/>
  <c r="AZ112" i="91"/>
  <c r="AX112" i="91"/>
  <c r="AW112" i="91"/>
  <c r="AV112" i="91"/>
  <c r="AU112" i="91"/>
  <c r="AT112" i="91"/>
  <c r="AS112" i="91"/>
  <c r="AR112" i="91"/>
  <c r="AP112" i="91"/>
  <c r="AO112" i="91"/>
  <c r="AN112" i="91"/>
  <c r="AM112" i="91"/>
  <c r="AL112" i="91"/>
  <c r="AK112" i="91"/>
  <c r="AJ112" i="91"/>
  <c r="AI112" i="91"/>
  <c r="AH112" i="91"/>
  <c r="AG112" i="91"/>
  <c r="AF112" i="91"/>
  <c r="AE112" i="91"/>
  <c r="AD112" i="91"/>
  <c r="Y112" i="91"/>
  <c r="BD112" i="91" s="1"/>
  <c r="Y110" i="91"/>
  <c r="Q110" i="91"/>
  <c r="Y109" i="91"/>
  <c r="BD109" i="91" s="1"/>
  <c r="Q109" i="91"/>
  <c r="BC109" i="91" s="1"/>
  <c r="Y108" i="91"/>
  <c r="BD108" i="91" s="1"/>
  <c r="Q108" i="91"/>
  <c r="BC108" i="91" s="1"/>
  <c r="Y107" i="91"/>
  <c r="BD107" i="91" s="1"/>
  <c r="Q107" i="91"/>
  <c r="BC107" i="91" s="1"/>
  <c r="Y106" i="91"/>
  <c r="BD106" i="91" s="1"/>
  <c r="Q106" i="91"/>
  <c r="BC106" i="91" s="1"/>
  <c r="AZ105" i="91"/>
  <c r="AX105" i="91"/>
  <c r="AW105" i="91"/>
  <c r="AV105" i="91"/>
  <c r="AU105" i="91"/>
  <c r="AT105" i="91"/>
  <c r="AS105" i="91"/>
  <c r="AR105" i="91"/>
  <c r="AP105" i="91"/>
  <c r="AO105" i="91"/>
  <c r="AN105" i="91"/>
  <c r="AM105" i="91"/>
  <c r="AL105" i="91"/>
  <c r="AK105" i="91"/>
  <c r="AJ105" i="91"/>
  <c r="AI105" i="91"/>
  <c r="AH105" i="91"/>
  <c r="AG105" i="91"/>
  <c r="AF105" i="91"/>
  <c r="AE105" i="91"/>
  <c r="AD105" i="91"/>
  <c r="Y105" i="91"/>
  <c r="BD105" i="91" s="1"/>
  <c r="Q105" i="91"/>
  <c r="BC105" i="91" s="1"/>
  <c r="Y103" i="91"/>
  <c r="BD103" i="91" s="1"/>
  <c r="Q103" i="91"/>
  <c r="BC103" i="91" s="1"/>
  <c r="Y102" i="91"/>
  <c r="BD102" i="91" s="1"/>
  <c r="BC102" i="91"/>
  <c r="AZ101" i="91"/>
  <c r="AX101" i="91"/>
  <c r="AW101" i="91"/>
  <c r="AV101" i="91"/>
  <c r="AU101" i="91"/>
  <c r="AT101" i="91"/>
  <c r="AS101" i="91"/>
  <c r="AR101" i="91"/>
  <c r="AP101" i="91"/>
  <c r="AO101" i="91"/>
  <c r="AN101" i="91"/>
  <c r="AM101" i="91"/>
  <c r="AL101" i="91"/>
  <c r="AK101" i="91"/>
  <c r="AJ101" i="91"/>
  <c r="AI101" i="91"/>
  <c r="AH101" i="91"/>
  <c r="AG101" i="91"/>
  <c r="AF101" i="91"/>
  <c r="AE101" i="91"/>
  <c r="AD101" i="91"/>
  <c r="Y101" i="91"/>
  <c r="Q101" i="91"/>
  <c r="Y100" i="91"/>
  <c r="BD100" i="91" s="1"/>
  <c r="Q100" i="91"/>
  <c r="BC100" i="91" s="1"/>
  <c r="Y99" i="91"/>
  <c r="BD99" i="91" s="1"/>
  <c r="Q99" i="91"/>
  <c r="BC99" i="91" s="1"/>
  <c r="AZ98" i="91"/>
  <c r="AX98" i="91"/>
  <c r="AW98" i="91"/>
  <c r="AV98" i="91"/>
  <c r="AU98" i="91"/>
  <c r="AT98" i="91"/>
  <c r="AS98" i="91"/>
  <c r="AR98" i="91"/>
  <c r="AP98" i="91"/>
  <c r="AO98" i="91"/>
  <c r="AN98" i="91"/>
  <c r="AM98" i="91"/>
  <c r="AL98" i="91"/>
  <c r="AK98" i="91"/>
  <c r="AJ98" i="91"/>
  <c r="AI98" i="91"/>
  <c r="AH98" i="91"/>
  <c r="AG98" i="91"/>
  <c r="AF98" i="91"/>
  <c r="AE98" i="91"/>
  <c r="AD98" i="91"/>
  <c r="Y98" i="91"/>
  <c r="BD98" i="91" s="1"/>
  <c r="Q98" i="91"/>
  <c r="Y96" i="91"/>
  <c r="BD96" i="91" s="1"/>
  <c r="Q96" i="91"/>
  <c r="BC96" i="91" s="1"/>
  <c r="Y95" i="91"/>
  <c r="BD95" i="91" s="1"/>
  <c r="Q95" i="91"/>
  <c r="BC95" i="91" s="1"/>
  <c r="Y94" i="91"/>
  <c r="BD94" i="91" s="1"/>
  <c r="Q94" i="91"/>
  <c r="BC94" i="91" s="1"/>
  <c r="Y93" i="91"/>
  <c r="BD93" i="91" s="1"/>
  <c r="Q93" i="91"/>
  <c r="BC93" i="91" s="1"/>
  <c r="Y92" i="91"/>
  <c r="BD92" i="91" s="1"/>
  <c r="Q92" i="91"/>
  <c r="BC92" i="91" s="1"/>
  <c r="Y91" i="91"/>
  <c r="BD91" i="91" s="1"/>
  <c r="Q91" i="91"/>
  <c r="BC91" i="91" s="1"/>
  <c r="Y86" i="91"/>
  <c r="BD86" i="91" s="1"/>
  <c r="Q86" i="91"/>
  <c r="BC86" i="91" s="1"/>
  <c r="Y85" i="91"/>
  <c r="BD85" i="91" s="1"/>
  <c r="Q85" i="91"/>
  <c r="BC85" i="91" s="1"/>
  <c r="Y84" i="91"/>
  <c r="BD84" i="91" s="1"/>
  <c r="Q84" i="91"/>
  <c r="Z83" i="91"/>
  <c r="AZ83" i="91" s="1"/>
  <c r="X83" i="91"/>
  <c r="AX83" i="91" s="1"/>
  <c r="W83" i="91"/>
  <c r="AW83" i="91" s="1"/>
  <c r="V83" i="91"/>
  <c r="AV83" i="91" s="1"/>
  <c r="U83" i="91"/>
  <c r="AU83" i="91" s="1"/>
  <c r="T83" i="91"/>
  <c r="AT91" i="91" s="1"/>
  <c r="S83" i="91"/>
  <c r="R83" i="91"/>
  <c r="AR83" i="91" s="1"/>
  <c r="AP83" i="91"/>
  <c r="AO83" i="91"/>
  <c r="AN83" i="91"/>
  <c r="AM83" i="91"/>
  <c r="AL83" i="91"/>
  <c r="AK83" i="91"/>
  <c r="AJ83" i="91"/>
  <c r="AI83" i="91"/>
  <c r="AH83" i="91"/>
  <c r="AG83" i="91"/>
  <c r="AF83" i="91"/>
  <c r="AE83" i="91"/>
  <c r="AD83" i="91"/>
  <c r="Y82" i="91"/>
  <c r="BD82" i="91" s="1"/>
  <c r="Q82" i="91"/>
  <c r="BC82" i="91" s="1"/>
  <c r="Y81" i="91"/>
  <c r="Q81" i="91"/>
  <c r="BC81" i="91" s="1"/>
  <c r="AZ80" i="91"/>
  <c r="AX80" i="91"/>
  <c r="AW80" i="91"/>
  <c r="AV80" i="91"/>
  <c r="AU80" i="91"/>
  <c r="AT80" i="91"/>
  <c r="AS80" i="91"/>
  <c r="AR80" i="91"/>
  <c r="AP80" i="91"/>
  <c r="AO80" i="91"/>
  <c r="AN80" i="91"/>
  <c r="AM80" i="91"/>
  <c r="AL80" i="91"/>
  <c r="AK80" i="91"/>
  <c r="AJ80" i="91"/>
  <c r="AI80" i="91"/>
  <c r="AH80" i="91"/>
  <c r="AG80" i="91"/>
  <c r="AF80" i="91"/>
  <c r="AE80" i="91"/>
  <c r="AD80" i="91"/>
  <c r="Y80" i="91"/>
  <c r="BD80" i="91" s="1"/>
  <c r="Q80" i="91"/>
  <c r="Y78" i="91"/>
  <c r="Q78" i="91"/>
  <c r="Y77" i="91"/>
  <c r="BD77" i="91" s="1"/>
  <c r="Q77" i="91"/>
  <c r="BC77" i="91" s="1"/>
  <c r="Y76" i="91"/>
  <c r="BD76" i="91" s="1"/>
  <c r="Q76" i="91"/>
  <c r="BC76" i="91" s="1"/>
  <c r="Y75" i="91"/>
  <c r="BD75" i="91" s="1"/>
  <c r="Q75" i="91"/>
  <c r="BC75" i="91" s="1"/>
  <c r="Y74" i="91"/>
  <c r="BD74" i="91" s="1"/>
  <c r="Q74" i="91"/>
  <c r="BC74" i="91" s="1"/>
  <c r="AZ73" i="91"/>
  <c r="AX73" i="91"/>
  <c r="AW73" i="91"/>
  <c r="AV73" i="91"/>
  <c r="AU73" i="91"/>
  <c r="AT73" i="91"/>
  <c r="AS73" i="91"/>
  <c r="AR73" i="91"/>
  <c r="AP73" i="91"/>
  <c r="AO73" i="91"/>
  <c r="AN73" i="91"/>
  <c r="AM73" i="91"/>
  <c r="AL73" i="91"/>
  <c r="AK73" i="91"/>
  <c r="AJ73" i="91"/>
  <c r="AI73" i="91"/>
  <c r="AH73" i="91"/>
  <c r="AG73" i="91"/>
  <c r="AF73" i="91"/>
  <c r="AE73" i="91"/>
  <c r="AD73" i="91"/>
  <c r="Y73" i="91"/>
  <c r="BD73" i="91" s="1"/>
  <c r="Q73" i="91"/>
  <c r="BC73" i="91" s="1"/>
  <c r="Y71" i="91"/>
  <c r="BD71" i="91" s="1"/>
  <c r="Q71" i="91"/>
  <c r="Y70" i="91"/>
  <c r="BD70" i="91" s="1"/>
  <c r="Q70" i="91"/>
  <c r="BC70" i="91" s="1"/>
  <c r="AZ69" i="91"/>
  <c r="AX69" i="91"/>
  <c r="AW69" i="91"/>
  <c r="AV69" i="91"/>
  <c r="AU69" i="91"/>
  <c r="AT69" i="91"/>
  <c r="AS69" i="91"/>
  <c r="AR69" i="91"/>
  <c r="AP69" i="91"/>
  <c r="AO69" i="91"/>
  <c r="AN69" i="91"/>
  <c r="AM69" i="91"/>
  <c r="AL69" i="91"/>
  <c r="AK69" i="91"/>
  <c r="AJ69" i="91"/>
  <c r="AI69" i="91"/>
  <c r="AH69" i="91"/>
  <c r="AG69" i="91"/>
  <c r="AF69" i="91"/>
  <c r="AE69" i="91"/>
  <c r="AD69" i="91"/>
  <c r="Y69" i="91"/>
  <c r="Q69" i="91"/>
  <c r="BC69" i="91" s="1"/>
  <c r="Y68" i="91"/>
  <c r="BD68" i="91" s="1"/>
  <c r="Q68" i="91"/>
  <c r="BC68" i="91" s="1"/>
  <c r="Y67" i="91"/>
  <c r="BD67" i="91" s="1"/>
  <c r="Q67" i="91"/>
  <c r="BC67" i="91" s="1"/>
  <c r="AZ66" i="91"/>
  <c r="AX66" i="91"/>
  <c r="AW66" i="91"/>
  <c r="AV66" i="91"/>
  <c r="AU66" i="91"/>
  <c r="AT66" i="91"/>
  <c r="AS66" i="91"/>
  <c r="AR66" i="91"/>
  <c r="AP66" i="91"/>
  <c r="AO66" i="91"/>
  <c r="AN66" i="91"/>
  <c r="AM66" i="91"/>
  <c r="AL66" i="91"/>
  <c r="AK66" i="91"/>
  <c r="AJ66" i="91"/>
  <c r="AI66" i="91"/>
  <c r="AH66" i="91"/>
  <c r="AG66" i="91"/>
  <c r="AF66" i="91"/>
  <c r="AE66" i="91"/>
  <c r="AD66" i="91"/>
  <c r="Y66" i="91"/>
  <c r="BD66" i="91" s="1"/>
  <c r="Q66" i="91"/>
  <c r="Y64" i="91"/>
  <c r="BD64" i="91" s="1"/>
  <c r="Q64" i="91"/>
  <c r="BC64" i="91" s="1"/>
  <c r="Y63" i="91"/>
  <c r="BD63" i="91" s="1"/>
  <c r="Q63" i="91"/>
  <c r="BC63" i="91" s="1"/>
  <c r="Y62" i="91"/>
  <c r="BD62" i="91" s="1"/>
  <c r="Q62" i="91"/>
  <c r="BC62" i="91" s="1"/>
  <c r="Y61" i="91"/>
  <c r="BD61" i="91" s="1"/>
  <c r="Q61" i="91"/>
  <c r="BC61" i="91" s="1"/>
  <c r="Y60" i="91"/>
  <c r="BD60" i="91" s="1"/>
  <c r="Q60" i="91"/>
  <c r="BC60" i="91" s="1"/>
  <c r="Y59" i="91"/>
  <c r="BD59" i="91" s="1"/>
  <c r="Q59" i="91"/>
  <c r="BC59" i="91" s="1"/>
  <c r="Y53" i="91"/>
  <c r="BD53" i="91" s="1"/>
  <c r="Q53" i="91"/>
  <c r="BC53" i="91" s="1"/>
  <c r="Y52" i="91"/>
  <c r="Q52" i="91"/>
  <c r="BC52" i="91" s="1"/>
  <c r="Y51" i="91"/>
  <c r="BD51" i="91" s="1"/>
  <c r="Q51" i="91"/>
  <c r="BC51" i="91" s="1"/>
  <c r="Z50" i="91"/>
  <c r="AZ50" i="91" s="1"/>
  <c r="X50" i="91"/>
  <c r="AX50" i="91" s="1"/>
  <c r="W50" i="91"/>
  <c r="AW50" i="91" s="1"/>
  <c r="V50" i="91"/>
  <c r="AV50" i="91" s="1"/>
  <c r="U50" i="91"/>
  <c r="AU59" i="91" s="1"/>
  <c r="T50" i="91"/>
  <c r="AT50" i="91" s="1"/>
  <c r="S50" i="91"/>
  <c r="AS59" i="91" s="1"/>
  <c r="R50" i="91"/>
  <c r="AR50" i="91" s="1"/>
  <c r="P50" i="91"/>
  <c r="AP50" i="91" s="1"/>
  <c r="O50" i="91"/>
  <c r="AO59" i="91" s="1"/>
  <c r="N50" i="91"/>
  <c r="M50" i="91"/>
  <c r="L50" i="91"/>
  <c r="K50" i="91"/>
  <c r="AK50" i="91" s="1"/>
  <c r="J50" i="91"/>
  <c r="AJ50" i="91" s="1"/>
  <c r="I50" i="91"/>
  <c r="H50" i="91"/>
  <c r="AH50" i="91" s="1"/>
  <c r="G50" i="91"/>
  <c r="AG59" i="91" s="1"/>
  <c r="F50" i="91"/>
  <c r="AF50" i="91" s="1"/>
  <c r="E50" i="91"/>
  <c r="AE59" i="91" s="1"/>
  <c r="D50" i="91"/>
  <c r="AD59" i="91" s="1"/>
  <c r="Y49" i="91"/>
  <c r="BD49" i="91" s="1"/>
  <c r="Q49" i="91"/>
  <c r="BC49" i="91" s="1"/>
  <c r="Y48" i="91"/>
  <c r="BD48" i="91" s="1"/>
  <c r="Q48" i="91"/>
  <c r="BC48" i="91" s="1"/>
  <c r="AZ47" i="91"/>
  <c r="AX47" i="91"/>
  <c r="AW47" i="91"/>
  <c r="AV47" i="91"/>
  <c r="AU47" i="91"/>
  <c r="AT47" i="91"/>
  <c r="AS47" i="91"/>
  <c r="AR47" i="91"/>
  <c r="AP47" i="91"/>
  <c r="AO47" i="91"/>
  <c r="AN47" i="91"/>
  <c r="AM47" i="91"/>
  <c r="AL47" i="91"/>
  <c r="AK47" i="91"/>
  <c r="AJ47" i="91"/>
  <c r="AI47" i="91"/>
  <c r="AH47" i="91"/>
  <c r="AG47" i="91"/>
  <c r="AF47" i="91"/>
  <c r="AE47" i="91"/>
  <c r="AD47" i="91"/>
  <c r="Y47" i="91"/>
  <c r="BD47" i="91" s="1"/>
  <c r="Q47" i="91"/>
  <c r="BC47" i="91" s="1"/>
  <c r="Y45" i="91"/>
  <c r="Q45" i="91"/>
  <c r="Y44" i="91"/>
  <c r="BD44" i="91" s="1"/>
  <c r="Q44" i="91"/>
  <c r="BC44" i="91" s="1"/>
  <c r="Y43" i="91"/>
  <c r="BD43" i="91" s="1"/>
  <c r="Q43" i="91"/>
  <c r="BC43" i="91" s="1"/>
  <c r="Y42" i="91"/>
  <c r="BD42" i="91" s="1"/>
  <c r="Q42" i="91"/>
  <c r="BC42" i="91" s="1"/>
  <c r="Y41" i="91"/>
  <c r="BD41" i="91" s="1"/>
  <c r="Q41" i="91"/>
  <c r="BC41" i="91" s="1"/>
  <c r="AZ40" i="91"/>
  <c r="AX40" i="91"/>
  <c r="AW40" i="91"/>
  <c r="AV40" i="91"/>
  <c r="AU40" i="91"/>
  <c r="AT40" i="91"/>
  <c r="AS40" i="91"/>
  <c r="AR40" i="91"/>
  <c r="AP40" i="91"/>
  <c r="AO40" i="91"/>
  <c r="AN40" i="91"/>
  <c r="AM40" i="91"/>
  <c r="AL40" i="91"/>
  <c r="AK40" i="91"/>
  <c r="AJ40" i="91"/>
  <c r="AI40" i="91"/>
  <c r="AH40" i="91"/>
  <c r="AG40" i="91"/>
  <c r="AF40" i="91"/>
  <c r="AE40" i="91"/>
  <c r="AD40" i="91"/>
  <c r="Y40" i="91"/>
  <c r="BD40" i="91" s="1"/>
  <c r="Q40" i="91"/>
  <c r="BC40" i="91" s="1"/>
  <c r="Y38" i="91"/>
  <c r="BD38" i="91" s="1"/>
  <c r="Q38" i="91"/>
  <c r="BC38" i="91" s="1"/>
  <c r="Y37" i="91"/>
  <c r="BD37" i="91" s="1"/>
  <c r="Q37" i="91"/>
  <c r="AZ36" i="91"/>
  <c r="AX36" i="91"/>
  <c r="AW36" i="91"/>
  <c r="AV36" i="91"/>
  <c r="AU36" i="91"/>
  <c r="AT36" i="91"/>
  <c r="AS36" i="91"/>
  <c r="AR36" i="91"/>
  <c r="AP36" i="91"/>
  <c r="AO36" i="91"/>
  <c r="AN36" i="91"/>
  <c r="AM36" i="91"/>
  <c r="AL36" i="91"/>
  <c r="AK36" i="91"/>
  <c r="AJ36" i="91"/>
  <c r="AI36" i="91"/>
  <c r="AH36" i="91"/>
  <c r="AG36" i="91"/>
  <c r="AF36" i="91"/>
  <c r="AE36" i="91"/>
  <c r="AD36" i="91"/>
  <c r="Y36" i="91"/>
  <c r="BD36" i="91" s="1"/>
  <c r="Q36" i="91"/>
  <c r="BC36" i="91" s="1"/>
  <c r="Y35" i="91"/>
  <c r="BD35" i="91" s="1"/>
  <c r="Q35" i="91"/>
  <c r="BC35" i="91" s="1"/>
  <c r="Y34" i="91"/>
  <c r="BD34" i="91" s="1"/>
  <c r="Q34" i="91"/>
  <c r="BC34" i="91" s="1"/>
  <c r="AZ33" i="91"/>
  <c r="AX33" i="91"/>
  <c r="AW33" i="91"/>
  <c r="AV33" i="91"/>
  <c r="AU33" i="91"/>
  <c r="AT33" i="91"/>
  <c r="AS33" i="91"/>
  <c r="AR33" i="91"/>
  <c r="AP33" i="91"/>
  <c r="AO33" i="91"/>
  <c r="AN33" i="91"/>
  <c r="AM33" i="91"/>
  <c r="AL33" i="91"/>
  <c r="AK33" i="91"/>
  <c r="AJ33" i="91"/>
  <c r="AI33" i="91"/>
  <c r="AH33" i="91"/>
  <c r="AG33" i="91"/>
  <c r="AF33" i="91"/>
  <c r="AE33" i="91"/>
  <c r="AD33" i="91"/>
  <c r="Y33" i="91"/>
  <c r="BD33" i="91" s="1"/>
  <c r="Q33" i="91"/>
  <c r="BD30" i="91"/>
  <c r="BD29" i="91"/>
  <c r="BC29" i="91"/>
  <c r="BD28" i="91"/>
  <c r="Z27" i="91"/>
  <c r="X27" i="91"/>
  <c r="AX30" i="91" s="1"/>
  <c r="W27" i="91"/>
  <c r="AW27" i="91" s="1"/>
  <c r="V27" i="91"/>
  <c r="AV30" i="91" s="1"/>
  <c r="U27" i="91"/>
  <c r="AU27" i="91" s="1"/>
  <c r="T27" i="91"/>
  <c r="S27" i="91"/>
  <c r="AS27" i="91" s="1"/>
  <c r="R27" i="91"/>
  <c r="AR27" i="91" s="1"/>
  <c r="P27" i="91"/>
  <c r="AP27" i="91" s="1"/>
  <c r="O27" i="91"/>
  <c r="AO27" i="91" s="1"/>
  <c r="N27" i="91"/>
  <c r="AN27" i="91" s="1"/>
  <c r="M27" i="91"/>
  <c r="AM27" i="91" s="1"/>
  <c r="L27" i="91"/>
  <c r="AL27" i="91" s="1"/>
  <c r="K27" i="91"/>
  <c r="AK27" i="91" s="1"/>
  <c r="J27" i="91"/>
  <c r="I27" i="91"/>
  <c r="AI27" i="91" s="1"/>
  <c r="H27" i="91"/>
  <c r="G27" i="91"/>
  <c r="AG27" i="91" s="1"/>
  <c r="F27" i="91"/>
  <c r="AF27" i="91" s="1"/>
  <c r="E27" i="91"/>
  <c r="AE27" i="91" s="1"/>
  <c r="D27" i="91"/>
  <c r="AD27" i="91" s="1"/>
  <c r="Y26" i="91"/>
  <c r="BD26" i="91" s="1"/>
  <c r="Q26" i="91"/>
  <c r="BC26" i="91" s="1"/>
  <c r="Y25" i="91"/>
  <c r="BD25" i="91" s="1"/>
  <c r="Q25" i="91"/>
  <c r="BC25" i="91" s="1"/>
  <c r="AZ24" i="91"/>
  <c r="AX24" i="91"/>
  <c r="AW24" i="91"/>
  <c r="AV24" i="91"/>
  <c r="AU24" i="91"/>
  <c r="AT24" i="91"/>
  <c r="AS24" i="91"/>
  <c r="AR24" i="91"/>
  <c r="AP24" i="91"/>
  <c r="AO24" i="91"/>
  <c r="AN24" i="91"/>
  <c r="AM24" i="91"/>
  <c r="AL24" i="91"/>
  <c r="AK24" i="91"/>
  <c r="AJ24" i="91"/>
  <c r="AI24" i="91"/>
  <c r="AH24" i="91"/>
  <c r="AG24" i="91"/>
  <c r="AF24" i="91"/>
  <c r="AE24" i="91"/>
  <c r="AD24" i="91"/>
  <c r="Y24" i="91"/>
  <c r="BD24" i="91" s="1"/>
  <c r="BC24" i="91"/>
  <c r="Y22" i="91"/>
  <c r="BD22" i="91" s="1"/>
  <c r="Q22" i="91"/>
  <c r="BC22" i="91" s="1"/>
  <c r="Y21" i="91"/>
  <c r="BD21" i="91" s="1"/>
  <c r="Q21" i="91"/>
  <c r="BC21" i="91" s="1"/>
  <c r="Y20" i="91"/>
  <c r="BD20" i="91" s="1"/>
  <c r="Q20" i="91"/>
  <c r="BC20" i="91" s="1"/>
  <c r="Y19" i="91"/>
  <c r="BD19" i="91" s="1"/>
  <c r="Q19" i="91"/>
  <c r="BC19" i="91" s="1"/>
  <c r="Y18" i="91"/>
  <c r="BD18" i="91" s="1"/>
  <c r="Q18" i="91"/>
  <c r="BC18" i="91" s="1"/>
  <c r="AZ17" i="91"/>
  <c r="AX17" i="91"/>
  <c r="AW17" i="91"/>
  <c r="AV17" i="91"/>
  <c r="AU17" i="91"/>
  <c r="AT17" i="91"/>
  <c r="AS17" i="91"/>
  <c r="AR17" i="91"/>
  <c r="AP17" i="91"/>
  <c r="AO17" i="91"/>
  <c r="AN17" i="91"/>
  <c r="AM17" i="91"/>
  <c r="AL17" i="91"/>
  <c r="AK17" i="91"/>
  <c r="AJ17" i="91"/>
  <c r="AI17" i="91"/>
  <c r="AH17" i="91"/>
  <c r="AG17" i="91"/>
  <c r="AF17" i="91"/>
  <c r="AE17" i="91"/>
  <c r="AD17" i="91"/>
  <c r="Y17" i="91"/>
  <c r="BD17" i="91" s="1"/>
  <c r="Q17" i="91"/>
  <c r="BC17" i="91" s="1"/>
  <c r="Y15" i="91"/>
  <c r="BD15" i="91" s="1"/>
  <c r="Q15" i="91"/>
  <c r="BC15" i="91" s="1"/>
  <c r="Y14" i="91"/>
  <c r="BD14" i="91" s="1"/>
  <c r="Q14" i="91"/>
  <c r="BC14" i="91" s="1"/>
  <c r="AZ13" i="91"/>
  <c r="AX13" i="91"/>
  <c r="AW13" i="91"/>
  <c r="AV13" i="91"/>
  <c r="AU13" i="91"/>
  <c r="AT13" i="91"/>
  <c r="AS13" i="91"/>
  <c r="AR13" i="91"/>
  <c r="AP13" i="91"/>
  <c r="AO13" i="91"/>
  <c r="AN13" i="91"/>
  <c r="AM13" i="91"/>
  <c r="AL13" i="91"/>
  <c r="AK13" i="91"/>
  <c r="AJ13" i="91"/>
  <c r="AI13" i="91"/>
  <c r="AH13" i="91"/>
  <c r="AG13" i="91"/>
  <c r="AF13" i="91"/>
  <c r="AE13" i="91"/>
  <c r="AD13" i="91"/>
  <c r="Y13" i="91"/>
  <c r="Q13" i="91"/>
  <c r="BC13" i="91" s="1"/>
  <c r="Y12" i="91"/>
  <c r="BD12" i="91" s="1"/>
  <c r="Q12" i="91"/>
  <c r="BC12" i="91" s="1"/>
  <c r="Y11" i="91"/>
  <c r="BD11" i="91" s="1"/>
  <c r="Q11" i="91"/>
  <c r="BC11" i="91" s="1"/>
  <c r="AZ10" i="91"/>
  <c r="AX10" i="91"/>
  <c r="AW10" i="91"/>
  <c r="AV10" i="91"/>
  <c r="AU10" i="91"/>
  <c r="AT10" i="91"/>
  <c r="AS10" i="91"/>
  <c r="AR10" i="91"/>
  <c r="AP10" i="91"/>
  <c r="AO10" i="91"/>
  <c r="AN10" i="91"/>
  <c r="AM10" i="91"/>
  <c r="AL10" i="91"/>
  <c r="AK10" i="91"/>
  <c r="AJ10" i="91"/>
  <c r="AI10" i="91"/>
  <c r="AH10" i="91"/>
  <c r="AG10" i="91"/>
  <c r="AF10" i="91"/>
  <c r="AE10" i="91"/>
  <c r="AD10" i="91"/>
  <c r="Y10" i="91"/>
  <c r="BC10" i="91"/>
  <c r="Y144" i="90"/>
  <c r="AX144" i="90" s="1"/>
  <c r="X144" i="90"/>
  <c r="AW144" i="90" s="1"/>
  <c r="W144" i="90"/>
  <c r="AV144" i="90" s="1"/>
  <c r="V144" i="90"/>
  <c r="AU144" i="90" s="1"/>
  <c r="AT144" i="90"/>
  <c r="T144" i="90"/>
  <c r="AS144" i="90" s="1"/>
  <c r="S144" i="90"/>
  <c r="AR144" i="90" s="1"/>
  <c r="R144" i="90"/>
  <c r="AQ144" i="90" s="1"/>
  <c r="Q144" i="90"/>
  <c r="AP144" i="90" s="1"/>
  <c r="P144" i="90"/>
  <c r="AO144" i="90" s="1"/>
  <c r="O144" i="90"/>
  <c r="AN144" i="90" s="1"/>
  <c r="N144" i="90"/>
  <c r="AM144" i="90" s="1"/>
  <c r="M144" i="90"/>
  <c r="AL144" i="90" s="1"/>
  <c r="L144" i="90"/>
  <c r="AK144" i="90" s="1"/>
  <c r="K144" i="90"/>
  <c r="AJ144" i="90" s="1"/>
  <c r="J144" i="90"/>
  <c r="AI144" i="90" s="1"/>
  <c r="I144" i="90"/>
  <c r="AH144" i="90" s="1"/>
  <c r="H144" i="90"/>
  <c r="G144" i="90"/>
  <c r="AF144" i="90" s="1"/>
  <c r="F144" i="90"/>
  <c r="AE144" i="90" s="1"/>
  <c r="E144" i="90"/>
  <c r="AD144" i="90" s="1"/>
  <c r="D144" i="90"/>
  <c r="AC144" i="90" s="1"/>
  <c r="Y143" i="90"/>
  <c r="AX143" i="90" s="1"/>
  <c r="X143" i="90"/>
  <c r="AW143" i="90" s="1"/>
  <c r="W143" i="90"/>
  <c r="AV143" i="90" s="1"/>
  <c r="V143" i="90"/>
  <c r="AU143" i="90" s="1"/>
  <c r="AT143" i="90"/>
  <c r="T143" i="90"/>
  <c r="AS143" i="90" s="1"/>
  <c r="S143" i="90"/>
  <c r="AR143" i="90" s="1"/>
  <c r="R143" i="90"/>
  <c r="AQ143" i="90" s="1"/>
  <c r="Q143" i="90"/>
  <c r="AP143" i="90" s="1"/>
  <c r="P143" i="90"/>
  <c r="AO143" i="90" s="1"/>
  <c r="O143" i="90"/>
  <c r="AN143" i="90" s="1"/>
  <c r="N143" i="90"/>
  <c r="AM143" i="90" s="1"/>
  <c r="M143" i="90"/>
  <c r="AL143" i="90" s="1"/>
  <c r="L143" i="90"/>
  <c r="AK143" i="90" s="1"/>
  <c r="K143" i="90"/>
  <c r="AJ143" i="90" s="1"/>
  <c r="J143" i="90"/>
  <c r="AI143" i="90" s="1"/>
  <c r="I143" i="90"/>
  <c r="AH143" i="90" s="1"/>
  <c r="H143" i="90"/>
  <c r="AG143" i="90" s="1"/>
  <c r="G143" i="90"/>
  <c r="AF143" i="90" s="1"/>
  <c r="F143" i="90"/>
  <c r="AE143" i="90" s="1"/>
  <c r="E143" i="90"/>
  <c r="AD143" i="90" s="1"/>
  <c r="D143" i="90"/>
  <c r="AC143" i="90" s="1"/>
  <c r="Y142" i="90"/>
  <c r="AX142" i="90" s="1"/>
  <c r="X142" i="90"/>
  <c r="AW142" i="90" s="1"/>
  <c r="W142" i="90"/>
  <c r="AV142" i="90" s="1"/>
  <c r="V142" i="90"/>
  <c r="AU142" i="90" s="1"/>
  <c r="AT142" i="90"/>
  <c r="T142" i="90"/>
  <c r="AS142" i="90" s="1"/>
  <c r="S142" i="90"/>
  <c r="AR142" i="90" s="1"/>
  <c r="R142" i="90"/>
  <c r="AQ142" i="90" s="1"/>
  <c r="Q142" i="90"/>
  <c r="AP142" i="90" s="1"/>
  <c r="P142" i="90"/>
  <c r="AO142" i="90" s="1"/>
  <c r="O142" i="90"/>
  <c r="AN142" i="90" s="1"/>
  <c r="N142" i="90"/>
  <c r="AM142" i="90" s="1"/>
  <c r="M142" i="90"/>
  <c r="AL142" i="90" s="1"/>
  <c r="L142" i="90"/>
  <c r="AK142" i="90" s="1"/>
  <c r="K142" i="90"/>
  <c r="AJ142" i="90" s="1"/>
  <c r="J142" i="90"/>
  <c r="AI142" i="90" s="1"/>
  <c r="I142" i="90"/>
  <c r="AH142" i="90" s="1"/>
  <c r="H142" i="90"/>
  <c r="AG142" i="90" s="1"/>
  <c r="G142" i="90"/>
  <c r="AF142" i="90" s="1"/>
  <c r="F142" i="90"/>
  <c r="E142" i="90"/>
  <c r="AD142" i="90" s="1"/>
  <c r="D142" i="90"/>
  <c r="AC142" i="90" s="1"/>
  <c r="BA139" i="90"/>
  <c r="BA138" i="90"/>
  <c r="BA137" i="90"/>
  <c r="Y136" i="90"/>
  <c r="AX137" i="90" s="1"/>
  <c r="X136" i="90"/>
  <c r="AW139" i="90" s="1"/>
  <c r="W136" i="90"/>
  <c r="AV137" i="90" s="1"/>
  <c r="V136" i="90"/>
  <c r="AU139" i="90" s="1"/>
  <c r="AT137" i="90"/>
  <c r="T136" i="90"/>
  <c r="AS136" i="90" s="1"/>
  <c r="S136" i="90"/>
  <c r="AR137" i="90" s="1"/>
  <c r="R136" i="90"/>
  <c r="AQ137" i="90" s="1"/>
  <c r="Q136" i="90"/>
  <c r="AP137" i="90" s="1"/>
  <c r="P136" i="90"/>
  <c r="AO139" i="90" s="1"/>
  <c r="O136" i="90"/>
  <c r="AN139" i="90" s="1"/>
  <c r="N136" i="90"/>
  <c r="AM137" i="90" s="1"/>
  <c r="M136" i="90"/>
  <c r="AL137" i="90" s="1"/>
  <c r="L136" i="90"/>
  <c r="AK139" i="90" s="1"/>
  <c r="K136" i="90"/>
  <c r="AJ136" i="90" s="1"/>
  <c r="J136" i="90"/>
  <c r="AI137" i="90" s="1"/>
  <c r="I136" i="90"/>
  <c r="AH139" i="90" s="1"/>
  <c r="H136" i="90"/>
  <c r="AG136" i="90" s="1"/>
  <c r="G136" i="90"/>
  <c r="AF137" i="90" s="1"/>
  <c r="F136" i="90"/>
  <c r="AE137" i="90" s="1"/>
  <c r="E136" i="90"/>
  <c r="AD137" i="90" s="1"/>
  <c r="D136" i="90"/>
  <c r="AC139" i="90" s="1"/>
  <c r="BA135" i="90"/>
  <c r="BA134" i="90"/>
  <c r="AX133" i="90"/>
  <c r="AW133" i="90"/>
  <c r="AV133" i="90"/>
  <c r="AU133" i="90"/>
  <c r="AT133" i="90"/>
  <c r="AS133" i="90"/>
  <c r="AR133" i="90"/>
  <c r="AQ133" i="90"/>
  <c r="AP133" i="90"/>
  <c r="AO133" i="90"/>
  <c r="AN133" i="90"/>
  <c r="AM133" i="90"/>
  <c r="AL133" i="90"/>
  <c r="AK133" i="90"/>
  <c r="AJ133" i="90"/>
  <c r="AI133" i="90"/>
  <c r="AH133" i="90"/>
  <c r="AG133" i="90"/>
  <c r="AF133" i="90"/>
  <c r="AE133" i="90"/>
  <c r="AD133" i="90"/>
  <c r="AC133" i="90"/>
  <c r="BA133" i="90"/>
  <c r="BA130" i="90"/>
  <c r="BA129" i="90"/>
  <c r="BA128" i="90"/>
  <c r="BA127" i="90"/>
  <c r="AX126" i="90"/>
  <c r="AW126" i="90"/>
  <c r="AV126" i="90"/>
  <c r="AU126" i="90"/>
  <c r="AT126" i="90"/>
  <c r="AS126" i="90"/>
  <c r="AR126" i="90"/>
  <c r="AQ126" i="90"/>
  <c r="AP126" i="90"/>
  <c r="AO126" i="90"/>
  <c r="AN126" i="90"/>
  <c r="AM126" i="90"/>
  <c r="AL126" i="90"/>
  <c r="AK126" i="90"/>
  <c r="AJ126" i="90"/>
  <c r="AI126" i="90"/>
  <c r="AH126" i="90"/>
  <c r="AG126" i="90"/>
  <c r="AF126" i="90"/>
  <c r="AE126" i="90"/>
  <c r="AD126" i="90"/>
  <c r="AC126" i="90"/>
  <c r="BA126" i="90"/>
  <c r="BA123" i="90"/>
  <c r="AX122" i="90"/>
  <c r="AW122" i="90"/>
  <c r="AV122" i="90"/>
  <c r="AU122" i="90"/>
  <c r="AT122" i="90"/>
  <c r="AS122" i="90"/>
  <c r="AR122" i="90"/>
  <c r="AQ122" i="90"/>
  <c r="AP122" i="90"/>
  <c r="AO122" i="90"/>
  <c r="AN122" i="90"/>
  <c r="AM122" i="90"/>
  <c r="AL122" i="90"/>
  <c r="AK122" i="90"/>
  <c r="AJ122" i="90"/>
  <c r="AI122" i="90"/>
  <c r="AH122" i="90"/>
  <c r="AG122" i="90"/>
  <c r="AF122" i="90"/>
  <c r="AE122" i="90"/>
  <c r="AD122" i="90"/>
  <c r="AC122" i="90"/>
  <c r="BA122" i="90"/>
  <c r="BA121" i="90"/>
  <c r="BA120" i="90"/>
  <c r="AX119" i="90"/>
  <c r="AW119" i="90"/>
  <c r="AV119" i="90"/>
  <c r="AU119" i="90"/>
  <c r="AT119" i="90"/>
  <c r="AS119" i="90"/>
  <c r="AR119" i="90"/>
  <c r="AQ119" i="90"/>
  <c r="AP119" i="90"/>
  <c r="AO119" i="90"/>
  <c r="AN119" i="90"/>
  <c r="AM119" i="90"/>
  <c r="AL119" i="90"/>
  <c r="AK119" i="90"/>
  <c r="AJ119" i="90"/>
  <c r="AI119" i="90"/>
  <c r="AH119" i="90"/>
  <c r="AG119" i="90"/>
  <c r="AF119" i="90"/>
  <c r="AE119" i="90"/>
  <c r="AD119" i="90"/>
  <c r="AC119" i="90"/>
  <c r="BA119" i="90"/>
  <c r="BA118" i="90"/>
  <c r="BA116" i="90"/>
  <c r="BA115" i="90"/>
  <c r="Y113" i="90"/>
  <c r="AX114" i="90" s="1"/>
  <c r="X113" i="90"/>
  <c r="AW114" i="90" s="1"/>
  <c r="W113" i="90"/>
  <c r="AV116" i="90" s="1"/>
  <c r="V113" i="90"/>
  <c r="AU116" i="90" s="1"/>
  <c r="AT114" i="90"/>
  <c r="T113" i="90"/>
  <c r="AS114" i="90" s="1"/>
  <c r="S113" i="90"/>
  <c r="AR116" i="90" s="1"/>
  <c r="R113" i="90"/>
  <c r="AQ114" i="90" s="1"/>
  <c r="Q113" i="90"/>
  <c r="AP114" i="90" s="1"/>
  <c r="P113" i="90"/>
  <c r="AO114" i="90" s="1"/>
  <c r="O113" i="90"/>
  <c r="AN113" i="90" s="1"/>
  <c r="N113" i="90"/>
  <c r="AM114" i="90" s="1"/>
  <c r="M113" i="90"/>
  <c r="AL114" i="90" s="1"/>
  <c r="L113" i="90"/>
  <c r="AK114" i="90" s="1"/>
  <c r="K113" i="90"/>
  <c r="AJ116" i="90" s="1"/>
  <c r="J113" i="90"/>
  <c r="AI116" i="90" s="1"/>
  <c r="I113" i="90"/>
  <c r="AH114" i="90" s="1"/>
  <c r="H113" i="90"/>
  <c r="AG114" i="90" s="1"/>
  <c r="G113" i="90"/>
  <c r="AF116" i="90" s="1"/>
  <c r="F113" i="90"/>
  <c r="AE114" i="90" s="1"/>
  <c r="E113" i="90"/>
  <c r="AD114" i="90" s="1"/>
  <c r="D113" i="90"/>
  <c r="BA112" i="90"/>
  <c r="BA111" i="90"/>
  <c r="AX110" i="90"/>
  <c r="AW110" i="90"/>
  <c r="AV110" i="90"/>
  <c r="AU110" i="90"/>
  <c r="AT110" i="90"/>
  <c r="AS110" i="90"/>
  <c r="AR110" i="90"/>
  <c r="AQ110" i="90"/>
  <c r="AP110" i="90"/>
  <c r="AO110" i="90"/>
  <c r="AN110" i="90"/>
  <c r="AM110" i="90"/>
  <c r="AL110" i="90"/>
  <c r="AK110" i="90"/>
  <c r="AJ110" i="90"/>
  <c r="AI110" i="90"/>
  <c r="AH110" i="90"/>
  <c r="AG110" i="90"/>
  <c r="AF110" i="90"/>
  <c r="AE110" i="90"/>
  <c r="AD110" i="90"/>
  <c r="AC110" i="90"/>
  <c r="BA110" i="90"/>
  <c r="BA108" i="90"/>
  <c r="BA107" i="90"/>
  <c r="BA106" i="90"/>
  <c r="BA105" i="90"/>
  <c r="BA104" i="90"/>
  <c r="AX103" i="90"/>
  <c r="AW103" i="90"/>
  <c r="AV103" i="90"/>
  <c r="AU103" i="90"/>
  <c r="AT103" i="90"/>
  <c r="AS103" i="90"/>
  <c r="AR103" i="90"/>
  <c r="AQ103" i="90"/>
  <c r="AP103" i="90"/>
  <c r="AO103" i="90"/>
  <c r="AN103" i="90"/>
  <c r="AM103" i="90"/>
  <c r="AL103" i="90"/>
  <c r="AK103" i="90"/>
  <c r="AJ103" i="90"/>
  <c r="AI103" i="90"/>
  <c r="AH103" i="90"/>
  <c r="AG103" i="90"/>
  <c r="AF103" i="90"/>
  <c r="AE103" i="90"/>
  <c r="AD103" i="90"/>
  <c r="AC103" i="90"/>
  <c r="BA103" i="90"/>
  <c r="BA101" i="90"/>
  <c r="BA100" i="90"/>
  <c r="AX99" i="90"/>
  <c r="AW99" i="90"/>
  <c r="AV99" i="90"/>
  <c r="AU99" i="90"/>
  <c r="AT99" i="90"/>
  <c r="AS99" i="90"/>
  <c r="AR99" i="90"/>
  <c r="AQ99" i="90"/>
  <c r="AP99" i="90"/>
  <c r="AO99" i="90"/>
  <c r="AN99" i="90"/>
  <c r="AM99" i="90"/>
  <c r="AL99" i="90"/>
  <c r="AK99" i="90"/>
  <c r="AJ99" i="90"/>
  <c r="AI99" i="90"/>
  <c r="AH99" i="90"/>
  <c r="AG99" i="90"/>
  <c r="AF99" i="90"/>
  <c r="AE99" i="90"/>
  <c r="AD99" i="90"/>
  <c r="AC99" i="90"/>
  <c r="BA97" i="90"/>
  <c r="AX96" i="90"/>
  <c r="AW96" i="90"/>
  <c r="AV96" i="90"/>
  <c r="AU96" i="90"/>
  <c r="AT96" i="90"/>
  <c r="AS96" i="90"/>
  <c r="AR96" i="90"/>
  <c r="AQ96" i="90"/>
  <c r="AP96" i="90"/>
  <c r="AO96" i="90"/>
  <c r="AN96" i="90"/>
  <c r="AM96" i="90"/>
  <c r="AL96" i="90"/>
  <c r="AK96" i="90"/>
  <c r="AJ96" i="90"/>
  <c r="AI96" i="90"/>
  <c r="AH96" i="90"/>
  <c r="AG96" i="90"/>
  <c r="AF96" i="90"/>
  <c r="AE96" i="90"/>
  <c r="AD96" i="90"/>
  <c r="AC96" i="90"/>
  <c r="BA96" i="90"/>
  <c r="BA95" i="90"/>
  <c r="BA94" i="90"/>
  <c r="BA93" i="90"/>
  <c r="BA92" i="90"/>
  <c r="BA91" i="90"/>
  <c r="BA90" i="90"/>
  <c r="BA89" i="90"/>
  <c r="BA88" i="90"/>
  <c r="BA85" i="90"/>
  <c r="BA84" i="90"/>
  <c r="BA83" i="90"/>
  <c r="Y82" i="90"/>
  <c r="AX89" i="90" s="1"/>
  <c r="X82" i="90"/>
  <c r="AW89" i="90" s="1"/>
  <c r="W82" i="90"/>
  <c r="AV82" i="90" s="1"/>
  <c r="V82" i="90"/>
  <c r="AU83" i="90" s="1"/>
  <c r="AT83" i="90"/>
  <c r="T82" i="90"/>
  <c r="AS83" i="90" s="1"/>
  <c r="S82" i="90"/>
  <c r="AR85" i="90" s="1"/>
  <c r="R82" i="90"/>
  <c r="AQ85" i="90" s="1"/>
  <c r="Q82" i="90"/>
  <c r="AP83" i="90" s="1"/>
  <c r="P82" i="90"/>
  <c r="AO83" i="90" s="1"/>
  <c r="O82" i="90"/>
  <c r="AN89" i="90" s="1"/>
  <c r="N82" i="90"/>
  <c r="AM89" i="90" s="1"/>
  <c r="M82" i="90"/>
  <c r="AL89" i="90" s="1"/>
  <c r="L82" i="90"/>
  <c r="AK83" i="90" s="1"/>
  <c r="K82" i="90"/>
  <c r="AJ82" i="90" s="1"/>
  <c r="J82" i="90"/>
  <c r="AI83" i="90" s="1"/>
  <c r="I82" i="90"/>
  <c r="AH83" i="90" s="1"/>
  <c r="H82" i="90"/>
  <c r="AG83" i="90" s="1"/>
  <c r="G82" i="90"/>
  <c r="AF85" i="90" s="1"/>
  <c r="F82" i="90"/>
  <c r="AE85" i="90" s="1"/>
  <c r="E82" i="90"/>
  <c r="AD83" i="90" s="1"/>
  <c r="D82" i="90"/>
  <c r="AC83" i="90" s="1"/>
  <c r="BA81" i="90"/>
  <c r="BA80" i="90"/>
  <c r="AX79" i="90"/>
  <c r="AW79" i="90"/>
  <c r="AV79" i="90"/>
  <c r="AU79" i="90"/>
  <c r="AT79" i="90"/>
  <c r="AS79" i="90"/>
  <c r="AR79" i="90"/>
  <c r="AQ79" i="90"/>
  <c r="AP79" i="90"/>
  <c r="AO79" i="90"/>
  <c r="AN79" i="90"/>
  <c r="AM79" i="90"/>
  <c r="AL79" i="90"/>
  <c r="AK79" i="90"/>
  <c r="AJ79" i="90"/>
  <c r="AI79" i="90"/>
  <c r="AH79" i="90"/>
  <c r="AG79" i="90"/>
  <c r="AF79" i="90"/>
  <c r="AE79" i="90"/>
  <c r="AD79" i="90"/>
  <c r="AC79" i="90"/>
  <c r="BA77" i="90"/>
  <c r="BA76" i="90"/>
  <c r="BA75" i="90"/>
  <c r="BA74" i="90"/>
  <c r="BA73" i="90"/>
  <c r="AX72" i="90"/>
  <c r="AW72" i="90"/>
  <c r="AV72" i="90"/>
  <c r="AU72" i="90"/>
  <c r="AT72" i="90"/>
  <c r="AS72" i="90"/>
  <c r="AR72" i="90"/>
  <c r="AQ72" i="90"/>
  <c r="AP72" i="90"/>
  <c r="AO72" i="90"/>
  <c r="AN72" i="90"/>
  <c r="AM72" i="90"/>
  <c r="AL72" i="90"/>
  <c r="AK72" i="90"/>
  <c r="AJ72" i="90"/>
  <c r="AI72" i="90"/>
  <c r="AH72" i="90"/>
  <c r="AG72" i="90"/>
  <c r="AF72" i="90"/>
  <c r="AE72" i="90"/>
  <c r="AD72" i="90"/>
  <c r="AC72" i="90"/>
  <c r="BA72" i="90"/>
  <c r="BA70" i="90"/>
  <c r="BA69" i="90"/>
  <c r="AX68" i="90"/>
  <c r="AW68" i="90"/>
  <c r="AV68" i="90"/>
  <c r="AU68" i="90"/>
  <c r="AT68" i="90"/>
  <c r="AS68" i="90"/>
  <c r="AR68" i="90"/>
  <c r="AQ68" i="90"/>
  <c r="AP68" i="90"/>
  <c r="AO68" i="90"/>
  <c r="AN68" i="90"/>
  <c r="AM68" i="90"/>
  <c r="AL68" i="90"/>
  <c r="AK68" i="90"/>
  <c r="AJ68" i="90"/>
  <c r="AI68" i="90"/>
  <c r="AH68" i="90"/>
  <c r="AG68" i="90"/>
  <c r="AF68" i="90"/>
  <c r="AE68" i="90"/>
  <c r="AD68" i="90"/>
  <c r="AC68" i="90"/>
  <c r="BA68" i="90"/>
  <c r="BA67" i="90"/>
  <c r="BA66" i="90"/>
  <c r="AX65" i="90"/>
  <c r="AW65" i="90"/>
  <c r="AV65" i="90"/>
  <c r="AU65" i="90"/>
  <c r="AT65" i="90"/>
  <c r="AS65" i="90"/>
  <c r="AR65" i="90"/>
  <c r="AQ65" i="90"/>
  <c r="AP65" i="90"/>
  <c r="AO65" i="90"/>
  <c r="AN65" i="90"/>
  <c r="AM65" i="90"/>
  <c r="AL65" i="90"/>
  <c r="AK65" i="90"/>
  <c r="AJ65" i="90"/>
  <c r="AI65" i="90"/>
  <c r="AH65" i="90"/>
  <c r="AG65" i="90"/>
  <c r="AF65" i="90"/>
  <c r="AE65" i="90"/>
  <c r="AD65" i="90"/>
  <c r="AC65" i="90"/>
  <c r="BA65" i="90"/>
  <c r="BA64" i="90"/>
  <c r="BA63" i="90"/>
  <c r="BA62" i="90"/>
  <c r="BA61" i="90"/>
  <c r="BA60" i="90"/>
  <c r="BA59" i="90"/>
  <c r="BA58" i="90"/>
  <c r="BA57" i="90"/>
  <c r="BA53" i="90"/>
  <c r="BA52" i="90"/>
  <c r="BA51" i="90"/>
  <c r="Y50" i="90"/>
  <c r="X50" i="90"/>
  <c r="AW53" i="90" s="1"/>
  <c r="W50" i="90"/>
  <c r="AV58" i="90" s="1"/>
  <c r="V50" i="90"/>
  <c r="AU51" i="90" s="1"/>
  <c r="AT58" i="90"/>
  <c r="T50" i="90"/>
  <c r="AS58" i="90" s="1"/>
  <c r="S50" i="90"/>
  <c r="AR58" i="90" s="1"/>
  <c r="R50" i="90"/>
  <c r="AQ53" i="90" s="1"/>
  <c r="Q50" i="90"/>
  <c r="AP50" i="90" s="1"/>
  <c r="P50" i="90"/>
  <c r="AO51" i="90" s="1"/>
  <c r="O50" i="90"/>
  <c r="AN51" i="90" s="1"/>
  <c r="N50" i="90"/>
  <c r="AM51" i="90" s="1"/>
  <c r="M50" i="90"/>
  <c r="AL53" i="90" s="1"/>
  <c r="L50" i="90"/>
  <c r="AK51" i="90" s="1"/>
  <c r="K50" i="90"/>
  <c r="AJ58" i="90" s="1"/>
  <c r="J50" i="90"/>
  <c r="AI51" i="90" s="1"/>
  <c r="I50" i="90"/>
  <c r="AH58" i="90" s="1"/>
  <c r="H50" i="90"/>
  <c r="AG58" i="90" s="1"/>
  <c r="G50" i="90"/>
  <c r="AF50" i="90" s="1"/>
  <c r="F50" i="90"/>
  <c r="AE51" i="90" s="1"/>
  <c r="E50" i="90"/>
  <c r="AD50" i="90" s="1"/>
  <c r="D50" i="90"/>
  <c r="AC51" i="90" s="1"/>
  <c r="BA49" i="90"/>
  <c r="BA48" i="90"/>
  <c r="AX47" i="90"/>
  <c r="AW47" i="90"/>
  <c r="AV47" i="90"/>
  <c r="AU47" i="90"/>
  <c r="AT47" i="90"/>
  <c r="AS47" i="90"/>
  <c r="AR47" i="90"/>
  <c r="AQ47" i="90"/>
  <c r="AP47" i="90"/>
  <c r="AO47" i="90"/>
  <c r="AN47" i="90"/>
  <c r="AM47" i="90"/>
  <c r="AL47" i="90"/>
  <c r="AK47" i="90"/>
  <c r="AJ47" i="90"/>
  <c r="AI47" i="90"/>
  <c r="AH47" i="90"/>
  <c r="AG47" i="90"/>
  <c r="AF47" i="90"/>
  <c r="AE47" i="90"/>
  <c r="AD47" i="90"/>
  <c r="AC47" i="90"/>
  <c r="BA47" i="90"/>
  <c r="BA45" i="90"/>
  <c r="BA44" i="90"/>
  <c r="BA43" i="90"/>
  <c r="BA42" i="90"/>
  <c r="BA41" i="90"/>
  <c r="AX40" i="90"/>
  <c r="AW40" i="90"/>
  <c r="AV40" i="90"/>
  <c r="AU40" i="90"/>
  <c r="AT40" i="90"/>
  <c r="AS40" i="90"/>
  <c r="AR40" i="90"/>
  <c r="AQ40" i="90"/>
  <c r="AP40" i="90"/>
  <c r="AO40" i="90"/>
  <c r="AN40" i="90"/>
  <c r="AM40" i="90"/>
  <c r="AL40" i="90"/>
  <c r="AK40" i="90"/>
  <c r="AJ40" i="90"/>
  <c r="AI40" i="90"/>
  <c r="AH40" i="90"/>
  <c r="AG40" i="90"/>
  <c r="AF40" i="90"/>
  <c r="AE40" i="90"/>
  <c r="AD40" i="90"/>
  <c r="AC40" i="90"/>
  <c r="BA40" i="90"/>
  <c r="BA38" i="90"/>
  <c r="BA37" i="90"/>
  <c r="AX36" i="90"/>
  <c r="AW36" i="90"/>
  <c r="AV36" i="90"/>
  <c r="AU36" i="90"/>
  <c r="AT36" i="90"/>
  <c r="AS36" i="90"/>
  <c r="AR36" i="90"/>
  <c r="AQ36" i="90"/>
  <c r="AP36" i="90"/>
  <c r="AO36" i="90"/>
  <c r="AN36" i="90"/>
  <c r="AM36" i="90"/>
  <c r="AL36" i="90"/>
  <c r="AK36" i="90"/>
  <c r="AJ36" i="90"/>
  <c r="AI36" i="90"/>
  <c r="AH36" i="90"/>
  <c r="AG36" i="90"/>
  <c r="AF36" i="90"/>
  <c r="AE36" i="90"/>
  <c r="AD36" i="90"/>
  <c r="AC36" i="90"/>
  <c r="BA36" i="90"/>
  <c r="BA35" i="90"/>
  <c r="BA34" i="90"/>
  <c r="AX33" i="90"/>
  <c r="AW33" i="90"/>
  <c r="AV33" i="90"/>
  <c r="AU33" i="90"/>
  <c r="AT33" i="90"/>
  <c r="AS33" i="90"/>
  <c r="AR33" i="90"/>
  <c r="AQ33" i="90"/>
  <c r="AP33" i="90"/>
  <c r="AO33" i="90"/>
  <c r="AN33" i="90"/>
  <c r="AM33" i="90"/>
  <c r="AL33" i="90"/>
  <c r="AK33" i="90"/>
  <c r="AJ33" i="90"/>
  <c r="AI33" i="90"/>
  <c r="AH33" i="90"/>
  <c r="AG33" i="90"/>
  <c r="AF33" i="90"/>
  <c r="AE33" i="90"/>
  <c r="AD33" i="90"/>
  <c r="AC33" i="90"/>
  <c r="BA33" i="90"/>
  <c r="BA32" i="90"/>
  <c r="BA30" i="90"/>
  <c r="BA29" i="90"/>
  <c r="BA28" i="90"/>
  <c r="Y27" i="90"/>
  <c r="X27" i="90"/>
  <c r="AW27" i="90" s="1"/>
  <c r="W27" i="90"/>
  <c r="AV28" i="90" s="1"/>
  <c r="V27" i="90"/>
  <c r="AU27" i="90" s="1"/>
  <c r="AT28" i="90"/>
  <c r="T27" i="90"/>
  <c r="AS30" i="90" s="1"/>
  <c r="S27" i="90"/>
  <c r="AR30" i="90" s="1"/>
  <c r="R27" i="90"/>
  <c r="AQ28" i="90" s="1"/>
  <c r="Q27" i="90"/>
  <c r="AP28" i="90" s="1"/>
  <c r="P27" i="90"/>
  <c r="AO30" i="90" s="1"/>
  <c r="O27" i="90"/>
  <c r="N27" i="90"/>
  <c r="AM28" i="90" s="1"/>
  <c r="M27" i="90"/>
  <c r="L27" i="90"/>
  <c r="AK27" i="90" s="1"/>
  <c r="K27" i="90"/>
  <c r="AJ28" i="90" s="1"/>
  <c r="J27" i="90"/>
  <c r="AI28" i="90" s="1"/>
  <c r="I27" i="90"/>
  <c r="AH28" i="90" s="1"/>
  <c r="H27" i="90"/>
  <c r="AG30" i="90" s="1"/>
  <c r="G27" i="90"/>
  <c r="AF30" i="90" s="1"/>
  <c r="F27" i="90"/>
  <c r="AE28" i="90" s="1"/>
  <c r="E27" i="90"/>
  <c r="AD28" i="90" s="1"/>
  <c r="D27" i="90"/>
  <c r="AC30" i="90" s="1"/>
  <c r="BA26" i="90"/>
  <c r="BA25" i="90"/>
  <c r="AX24" i="90"/>
  <c r="AW24" i="90"/>
  <c r="AV24" i="90"/>
  <c r="AU24" i="90"/>
  <c r="AT24" i="90"/>
  <c r="AS24" i="90"/>
  <c r="AR24" i="90"/>
  <c r="AQ24" i="90"/>
  <c r="AP24" i="90"/>
  <c r="AO24" i="90"/>
  <c r="AN24" i="90"/>
  <c r="AM24" i="90"/>
  <c r="AL24" i="90"/>
  <c r="AK24" i="90"/>
  <c r="AJ24" i="90"/>
  <c r="AI24" i="90"/>
  <c r="AH24" i="90"/>
  <c r="AG24" i="90"/>
  <c r="AF24" i="90"/>
  <c r="AE24" i="90"/>
  <c r="AD24" i="90"/>
  <c r="AC24" i="90"/>
  <c r="BA24" i="90"/>
  <c r="BA22" i="90"/>
  <c r="BA21" i="90"/>
  <c r="BA20" i="90"/>
  <c r="BA19" i="90"/>
  <c r="BA18" i="90"/>
  <c r="AX17" i="90"/>
  <c r="AW17" i="90"/>
  <c r="AV17" i="90"/>
  <c r="AU17" i="90"/>
  <c r="AT17" i="90"/>
  <c r="AS17" i="90"/>
  <c r="AR17" i="90"/>
  <c r="AQ17" i="90"/>
  <c r="AP17" i="90"/>
  <c r="AO17" i="90"/>
  <c r="AN17" i="90"/>
  <c r="AM17" i="90"/>
  <c r="AL17" i="90"/>
  <c r="AK17" i="90"/>
  <c r="AJ17" i="90"/>
  <c r="AI17" i="90"/>
  <c r="AH17" i="90"/>
  <c r="AG17" i="90"/>
  <c r="AF17" i="90"/>
  <c r="AE17" i="90"/>
  <c r="AD17" i="90"/>
  <c r="AC17" i="90"/>
  <c r="BA17" i="90"/>
  <c r="BA15" i="90"/>
  <c r="BA14" i="90"/>
  <c r="AX13" i="90"/>
  <c r="AW13" i="90"/>
  <c r="AV13" i="90"/>
  <c r="AU13" i="90"/>
  <c r="AT13" i="90"/>
  <c r="AS13" i="90"/>
  <c r="AR13" i="90"/>
  <c r="AQ13" i="90"/>
  <c r="AP13" i="90"/>
  <c r="AO13" i="90"/>
  <c r="AN13" i="90"/>
  <c r="AM13" i="90"/>
  <c r="AL13" i="90"/>
  <c r="AK13" i="90"/>
  <c r="AJ13" i="90"/>
  <c r="AI13" i="90"/>
  <c r="AH13" i="90"/>
  <c r="AG13" i="90"/>
  <c r="AF13" i="90"/>
  <c r="AE13" i="90"/>
  <c r="AD13" i="90"/>
  <c r="AC13" i="90"/>
  <c r="BA12" i="90"/>
  <c r="BA11" i="90"/>
  <c r="AX10" i="90"/>
  <c r="AW10" i="90"/>
  <c r="AV10" i="90"/>
  <c r="AU10" i="90"/>
  <c r="AT10" i="90"/>
  <c r="AS10" i="90"/>
  <c r="AR10" i="90"/>
  <c r="AQ10" i="90"/>
  <c r="AP10" i="90"/>
  <c r="AO10" i="90"/>
  <c r="AN10" i="90"/>
  <c r="AM10" i="90"/>
  <c r="AL10" i="90"/>
  <c r="AK10" i="90"/>
  <c r="AJ10" i="90"/>
  <c r="AI10" i="90"/>
  <c r="AH10" i="90"/>
  <c r="AG10" i="90"/>
  <c r="AF10" i="90"/>
  <c r="AE10" i="90"/>
  <c r="AD10" i="90"/>
  <c r="AC10" i="90"/>
  <c r="BA10" i="90"/>
  <c r="L144" i="30"/>
  <c r="K144" i="30"/>
  <c r="W144" i="30" s="1"/>
  <c r="J144" i="30"/>
  <c r="V144" i="30" s="1"/>
  <c r="I144" i="30"/>
  <c r="U144" i="30" s="1"/>
  <c r="H144" i="30"/>
  <c r="T144" i="30" s="1"/>
  <c r="G144" i="30"/>
  <c r="S144" i="30" s="1"/>
  <c r="F144" i="30"/>
  <c r="R144" i="30" s="1"/>
  <c r="E144" i="30"/>
  <c r="Q144" i="30" s="1"/>
  <c r="D144" i="30"/>
  <c r="P144" i="30" s="1"/>
  <c r="L143" i="30"/>
  <c r="K143" i="30"/>
  <c r="W143" i="30" s="1"/>
  <c r="J143" i="30"/>
  <c r="V143" i="30" s="1"/>
  <c r="I143" i="30"/>
  <c r="U143" i="30" s="1"/>
  <c r="H143" i="30"/>
  <c r="T143" i="30" s="1"/>
  <c r="G143" i="30"/>
  <c r="S143" i="30" s="1"/>
  <c r="F143" i="30"/>
  <c r="R143" i="30" s="1"/>
  <c r="E143" i="30"/>
  <c r="Q143" i="30" s="1"/>
  <c r="D143" i="30"/>
  <c r="P143" i="30" s="1"/>
  <c r="L142" i="30"/>
  <c r="K142" i="30"/>
  <c r="W142" i="30" s="1"/>
  <c r="J142" i="30"/>
  <c r="V142" i="30" s="1"/>
  <c r="I142" i="30"/>
  <c r="U142" i="30" s="1"/>
  <c r="H142" i="30"/>
  <c r="T142" i="30" s="1"/>
  <c r="G142" i="30"/>
  <c r="F142" i="30"/>
  <c r="R142" i="30" s="1"/>
  <c r="E142" i="30"/>
  <c r="Q142" i="30" s="1"/>
  <c r="D142" i="30"/>
  <c r="P142" i="30" s="1"/>
  <c r="M139" i="30"/>
  <c r="M138" i="30"/>
  <c r="M137" i="30"/>
  <c r="L136" i="30"/>
  <c r="K136" i="30"/>
  <c r="W139" i="30" s="1"/>
  <c r="J136" i="30"/>
  <c r="V139" i="30" s="1"/>
  <c r="I136" i="30"/>
  <c r="H136" i="30"/>
  <c r="T139" i="30" s="1"/>
  <c r="G136" i="30"/>
  <c r="S139" i="30" s="1"/>
  <c r="F136" i="30"/>
  <c r="R139" i="30" s="1"/>
  <c r="E136" i="30"/>
  <c r="Q139" i="30" s="1"/>
  <c r="D136" i="30"/>
  <c r="P139" i="30" s="1"/>
  <c r="M135" i="30"/>
  <c r="M134" i="30"/>
  <c r="X133" i="30"/>
  <c r="W133" i="30"/>
  <c r="V133" i="30"/>
  <c r="U133" i="30"/>
  <c r="T133" i="30"/>
  <c r="S133" i="30"/>
  <c r="R133" i="30"/>
  <c r="Q133" i="30"/>
  <c r="P133" i="30"/>
  <c r="M133" i="30"/>
  <c r="M131" i="30"/>
  <c r="M130" i="30"/>
  <c r="M129" i="30"/>
  <c r="M128" i="30"/>
  <c r="M127" i="30"/>
  <c r="X126" i="30"/>
  <c r="W126" i="30"/>
  <c r="V126" i="30"/>
  <c r="U126" i="30"/>
  <c r="T126" i="30"/>
  <c r="S126" i="30"/>
  <c r="R126" i="30"/>
  <c r="Q126" i="30"/>
  <c r="M126" i="30"/>
  <c r="M124" i="30"/>
  <c r="M123" i="30"/>
  <c r="X122" i="30"/>
  <c r="W122" i="30"/>
  <c r="V122" i="30"/>
  <c r="U122" i="30"/>
  <c r="T122" i="30"/>
  <c r="S122" i="30"/>
  <c r="R122" i="30"/>
  <c r="Q122" i="30"/>
  <c r="P122" i="30"/>
  <c r="M122" i="30"/>
  <c r="M121" i="30"/>
  <c r="M120" i="30"/>
  <c r="X119" i="30"/>
  <c r="W119" i="30"/>
  <c r="V119" i="30"/>
  <c r="U119" i="30"/>
  <c r="T119" i="30"/>
  <c r="S119" i="30"/>
  <c r="R119" i="30"/>
  <c r="Q119" i="30"/>
  <c r="P119" i="30"/>
  <c r="M119" i="30"/>
  <c r="M116" i="30"/>
  <c r="M115" i="30"/>
  <c r="M114" i="30"/>
  <c r="L113" i="30"/>
  <c r="W116" i="30"/>
  <c r="J113" i="30"/>
  <c r="V116" i="30" s="1"/>
  <c r="I113" i="30"/>
  <c r="H113" i="30"/>
  <c r="T116" i="30" s="1"/>
  <c r="G113" i="30"/>
  <c r="S116" i="30" s="1"/>
  <c r="F113" i="30"/>
  <c r="R116" i="30" s="1"/>
  <c r="E113" i="30"/>
  <c r="Q116" i="30" s="1"/>
  <c r="D113" i="30"/>
  <c r="P116" i="30" s="1"/>
  <c r="M112" i="30"/>
  <c r="M111" i="30"/>
  <c r="X110" i="30"/>
  <c r="W110" i="30"/>
  <c r="V110" i="30"/>
  <c r="U110" i="30"/>
  <c r="T110" i="30"/>
  <c r="S110" i="30"/>
  <c r="R110" i="30"/>
  <c r="Q110" i="30"/>
  <c r="P110" i="30"/>
  <c r="M110" i="30"/>
  <c r="M108" i="30"/>
  <c r="M107" i="30"/>
  <c r="M106" i="30"/>
  <c r="M105" i="30"/>
  <c r="M104" i="30"/>
  <c r="X103" i="30"/>
  <c r="W103" i="30"/>
  <c r="V103" i="30"/>
  <c r="U103" i="30"/>
  <c r="T103" i="30"/>
  <c r="S103" i="30"/>
  <c r="R103" i="30"/>
  <c r="Q103" i="30"/>
  <c r="P103" i="30"/>
  <c r="M103" i="30"/>
  <c r="M101" i="30"/>
  <c r="M100" i="30"/>
  <c r="X99" i="30"/>
  <c r="W99" i="30"/>
  <c r="V99" i="30"/>
  <c r="U99" i="30"/>
  <c r="T99" i="30"/>
  <c r="S99" i="30"/>
  <c r="R99" i="30"/>
  <c r="Q99" i="30"/>
  <c r="P99" i="30"/>
  <c r="M99" i="30"/>
  <c r="M98" i="30"/>
  <c r="M97" i="30"/>
  <c r="X96" i="30"/>
  <c r="W96" i="30"/>
  <c r="V96" i="30"/>
  <c r="U96" i="30"/>
  <c r="T96" i="30"/>
  <c r="S96" i="30"/>
  <c r="R96" i="30"/>
  <c r="Q96" i="30"/>
  <c r="P96" i="30"/>
  <c r="M96" i="30"/>
  <c r="M94" i="30"/>
  <c r="M93" i="30"/>
  <c r="M92" i="30"/>
  <c r="M91" i="30"/>
  <c r="M90" i="30"/>
  <c r="M89" i="30"/>
  <c r="M85" i="30"/>
  <c r="M84" i="30"/>
  <c r="M83" i="30"/>
  <c r="L82" i="30"/>
  <c r="K82" i="30"/>
  <c r="W85" i="30" s="1"/>
  <c r="J82" i="30"/>
  <c r="V85" i="30" s="1"/>
  <c r="I82" i="30"/>
  <c r="U85" i="30" s="1"/>
  <c r="H82" i="30"/>
  <c r="T85" i="30" s="1"/>
  <c r="G82" i="30"/>
  <c r="S89" i="30" s="1"/>
  <c r="F82" i="30"/>
  <c r="R85" i="30" s="1"/>
  <c r="E82" i="30"/>
  <c r="Q89" i="30" s="1"/>
  <c r="D82" i="30"/>
  <c r="M81" i="30"/>
  <c r="M80" i="30"/>
  <c r="X79" i="30"/>
  <c r="W79" i="30"/>
  <c r="V79" i="30"/>
  <c r="U79" i="30"/>
  <c r="T79" i="30"/>
  <c r="S79" i="30"/>
  <c r="R79" i="30"/>
  <c r="Q79" i="30"/>
  <c r="P79" i="30"/>
  <c r="M79" i="30"/>
  <c r="M77" i="30"/>
  <c r="M76" i="30"/>
  <c r="M75" i="30"/>
  <c r="M74" i="30"/>
  <c r="M73" i="30"/>
  <c r="X72" i="30"/>
  <c r="W72" i="30"/>
  <c r="V72" i="30"/>
  <c r="U72" i="30"/>
  <c r="T72" i="30"/>
  <c r="S72" i="30"/>
  <c r="R72" i="30"/>
  <c r="Q72" i="30"/>
  <c r="P72" i="30"/>
  <c r="M72" i="30"/>
  <c r="M70" i="30"/>
  <c r="M69" i="30"/>
  <c r="X68" i="30"/>
  <c r="W68" i="30"/>
  <c r="V68" i="30"/>
  <c r="U68" i="30"/>
  <c r="T68" i="30"/>
  <c r="S68" i="30"/>
  <c r="R68" i="30"/>
  <c r="Q68" i="30"/>
  <c r="P68" i="30"/>
  <c r="M68" i="30"/>
  <c r="M67" i="30"/>
  <c r="M66" i="30"/>
  <c r="X65" i="30"/>
  <c r="W65" i="30"/>
  <c r="V65" i="30"/>
  <c r="U65" i="30"/>
  <c r="T65" i="30"/>
  <c r="S65" i="30"/>
  <c r="R65" i="30"/>
  <c r="Q65" i="30"/>
  <c r="P65" i="30"/>
  <c r="M65" i="30"/>
  <c r="M63" i="30"/>
  <c r="M62" i="30"/>
  <c r="M61" i="30"/>
  <c r="M60" i="30"/>
  <c r="M59" i="30"/>
  <c r="M58" i="30"/>
  <c r="M53" i="30"/>
  <c r="M52" i="30"/>
  <c r="M51" i="30"/>
  <c r="L50" i="30"/>
  <c r="K50" i="30"/>
  <c r="W54" i="30" s="1"/>
  <c r="J50" i="30"/>
  <c r="V53" i="30" s="1"/>
  <c r="I50" i="30"/>
  <c r="U56" i="30" s="1"/>
  <c r="H50" i="30"/>
  <c r="T53" i="30" s="1"/>
  <c r="G50" i="30"/>
  <c r="F50" i="30"/>
  <c r="R51" i="30" s="1"/>
  <c r="E50" i="30"/>
  <c r="Q53" i="30" s="1"/>
  <c r="M49" i="30"/>
  <c r="M48" i="30"/>
  <c r="X47" i="30"/>
  <c r="W47" i="30"/>
  <c r="V47" i="30"/>
  <c r="U47" i="30"/>
  <c r="T47" i="30"/>
  <c r="S47" i="30"/>
  <c r="R47" i="30"/>
  <c r="Q47" i="30"/>
  <c r="P47" i="30"/>
  <c r="M47" i="30"/>
  <c r="M45" i="30"/>
  <c r="M44" i="30"/>
  <c r="M43" i="30"/>
  <c r="M42" i="30"/>
  <c r="M41" i="30"/>
  <c r="X40" i="30"/>
  <c r="W40" i="30"/>
  <c r="V40" i="30"/>
  <c r="U40" i="30"/>
  <c r="T40" i="30"/>
  <c r="S40" i="30"/>
  <c r="R40" i="30"/>
  <c r="Q40" i="30"/>
  <c r="P40" i="30"/>
  <c r="M40" i="30"/>
  <c r="M38" i="30"/>
  <c r="M37" i="30"/>
  <c r="X36" i="30"/>
  <c r="W36" i="30"/>
  <c r="V36" i="30"/>
  <c r="U36" i="30"/>
  <c r="T36" i="30"/>
  <c r="S36" i="30"/>
  <c r="R36" i="30"/>
  <c r="Q36" i="30"/>
  <c r="P36" i="30"/>
  <c r="M36" i="30"/>
  <c r="M35" i="30"/>
  <c r="M34" i="30"/>
  <c r="X33" i="30"/>
  <c r="W33" i="30"/>
  <c r="V33" i="30"/>
  <c r="U33" i="30"/>
  <c r="T33" i="30"/>
  <c r="S33" i="30"/>
  <c r="R33" i="30"/>
  <c r="Q33" i="30"/>
  <c r="P33" i="30"/>
  <c r="M33" i="30"/>
  <c r="M30" i="30"/>
  <c r="M29" i="30"/>
  <c r="M28" i="30"/>
  <c r="AA28" i="91" s="1"/>
  <c r="L27" i="30"/>
  <c r="X30" i="30" s="1"/>
  <c r="K27" i="30"/>
  <c r="J27" i="30"/>
  <c r="I27" i="30"/>
  <c r="U30" i="30" s="1"/>
  <c r="H27" i="30"/>
  <c r="T27" i="30" s="1"/>
  <c r="G27" i="30"/>
  <c r="S30" i="30" s="1"/>
  <c r="F27" i="30"/>
  <c r="R28" i="30" s="1"/>
  <c r="E27" i="30"/>
  <c r="Q30" i="30" s="1"/>
  <c r="X24" i="30"/>
  <c r="W24" i="30"/>
  <c r="V24" i="30"/>
  <c r="U24" i="30"/>
  <c r="T24" i="30"/>
  <c r="S24" i="30"/>
  <c r="R24" i="30"/>
  <c r="Q24" i="30"/>
  <c r="M22" i="30"/>
  <c r="M21" i="30"/>
  <c r="M20" i="30"/>
  <c r="M19" i="30"/>
  <c r="M18" i="30"/>
  <c r="X17" i="30"/>
  <c r="W17" i="30"/>
  <c r="V17" i="30"/>
  <c r="U17" i="30"/>
  <c r="T17" i="30"/>
  <c r="S17" i="30"/>
  <c r="R17" i="30"/>
  <c r="Q17" i="30"/>
  <c r="M17" i="30"/>
  <c r="M15" i="30"/>
  <c r="AA15" i="30" s="1"/>
  <c r="M14" i="30"/>
  <c r="X13" i="30"/>
  <c r="W13" i="30"/>
  <c r="V13" i="30"/>
  <c r="U13" i="30"/>
  <c r="T13" i="30"/>
  <c r="S13" i="30"/>
  <c r="R13" i="30"/>
  <c r="Q13" i="30"/>
  <c r="M12" i="30"/>
  <c r="M11" i="30"/>
  <c r="X10" i="30"/>
  <c r="W10" i="30"/>
  <c r="V10" i="30"/>
  <c r="U10" i="30"/>
  <c r="T10" i="30"/>
  <c r="S10" i="30"/>
  <c r="P10" i="30"/>
  <c r="M10" i="30"/>
  <c r="AD115" i="91" l="1"/>
  <c r="Q115" i="91"/>
  <c r="AY10" i="91"/>
  <c r="AX53" i="90"/>
  <c r="AX54" i="90"/>
  <c r="P85" i="30"/>
  <c r="P89" i="30"/>
  <c r="X116" i="30"/>
  <c r="CC108" i="92"/>
  <c r="X139" i="30"/>
  <c r="CC130" i="92"/>
  <c r="X53" i="30"/>
  <c r="CC49" i="92"/>
  <c r="Y10" i="30"/>
  <c r="X85" i="30"/>
  <c r="CC79" i="92"/>
  <c r="X144" i="30"/>
  <c r="CC137" i="92"/>
  <c r="X143" i="30"/>
  <c r="CC136" i="92"/>
  <c r="X142" i="30"/>
  <c r="CC135" i="92"/>
  <c r="AA125" i="91"/>
  <c r="BE125" i="91" s="1"/>
  <c r="T148" i="91"/>
  <c r="AT148" i="91" s="1"/>
  <c r="AQ122" i="91"/>
  <c r="AQ101" i="91"/>
  <c r="AD118" i="91"/>
  <c r="AU142" i="91"/>
  <c r="AM118" i="91"/>
  <c r="AQ24" i="91"/>
  <c r="AY98" i="91"/>
  <c r="AP86" i="91"/>
  <c r="AM28" i="91"/>
  <c r="AD53" i="91"/>
  <c r="AZ84" i="91"/>
  <c r="AP53" i="91"/>
  <c r="AQ69" i="91"/>
  <c r="AL91" i="91"/>
  <c r="AT28" i="91"/>
  <c r="AG53" i="91"/>
  <c r="AP116" i="91"/>
  <c r="AO118" i="91"/>
  <c r="AG140" i="91"/>
  <c r="AQ47" i="91"/>
  <c r="AD51" i="91"/>
  <c r="AO53" i="91"/>
  <c r="BC71" i="91"/>
  <c r="AZ116" i="91"/>
  <c r="AP118" i="91"/>
  <c r="AH140" i="91"/>
  <c r="AE51" i="91"/>
  <c r="AJ140" i="91"/>
  <c r="H148" i="91"/>
  <c r="AH148" i="91" s="1"/>
  <c r="AV91" i="91"/>
  <c r="AL140" i="91"/>
  <c r="AA13" i="91"/>
  <c r="Z14" i="97" s="1"/>
  <c r="AD84" i="91"/>
  <c r="AL86" i="91"/>
  <c r="AX91" i="91"/>
  <c r="AS140" i="91"/>
  <c r="AT142" i="91"/>
  <c r="J148" i="91"/>
  <c r="AJ148" i="91" s="1"/>
  <c r="AP59" i="91"/>
  <c r="AY66" i="91"/>
  <c r="AM84" i="91"/>
  <c r="AO86" i="91"/>
  <c r="AT140" i="91"/>
  <c r="AT30" i="91"/>
  <c r="AV28" i="91"/>
  <c r="AU30" i="91"/>
  <c r="AL28" i="91"/>
  <c r="AH30" i="91"/>
  <c r="AL30" i="91"/>
  <c r="AM30" i="91"/>
  <c r="AI28" i="91"/>
  <c r="AM139" i="90"/>
  <c r="AM27" i="90"/>
  <c r="AC50" i="90"/>
  <c r="AY79" i="90"/>
  <c r="AM116" i="90"/>
  <c r="AG50" i="90"/>
  <c r="AA36" i="91"/>
  <c r="Z21" i="97" s="1"/>
  <c r="AS89" i="90"/>
  <c r="AY99" i="90"/>
  <c r="AS116" i="90"/>
  <c r="AD53" i="90"/>
  <c r="AA33" i="91"/>
  <c r="Z18" i="97" s="1"/>
  <c r="O141" i="90"/>
  <c r="AN141" i="90" s="1"/>
  <c r="AQ30" i="90"/>
  <c r="V141" i="90"/>
  <c r="AU141" i="90" s="1"/>
  <c r="AV27" i="90"/>
  <c r="AE113" i="90"/>
  <c r="AF136" i="90"/>
  <c r="AY36" i="90"/>
  <c r="AR50" i="90"/>
  <c r="AU53" i="90"/>
  <c r="AG113" i="90"/>
  <c r="AV136" i="90"/>
  <c r="AS50" i="90"/>
  <c r="AD89" i="90"/>
  <c r="AS113" i="90"/>
  <c r="AX136" i="90"/>
  <c r="AG139" i="90"/>
  <c r="AU50" i="90"/>
  <c r="AF82" i="90"/>
  <c r="AQ89" i="90"/>
  <c r="AG27" i="90"/>
  <c r="AJ30" i="90"/>
  <c r="AR82" i="90"/>
  <c r="M141" i="90"/>
  <c r="AL141" i="90" s="1"/>
  <c r="AA69" i="91"/>
  <c r="Z28" i="97" s="1"/>
  <c r="AI27" i="90"/>
  <c r="AK30" i="90"/>
  <c r="AM58" i="90"/>
  <c r="AH85" i="90"/>
  <c r="AY17" i="90"/>
  <c r="AP53" i="90"/>
  <c r="AC58" i="90"/>
  <c r="AO82" i="90"/>
  <c r="AD85" i="90"/>
  <c r="AV85" i="90"/>
  <c r="AP89" i="90"/>
  <c r="AD113" i="90"/>
  <c r="AR113" i="90"/>
  <c r="AL116" i="90"/>
  <c r="AC136" i="90"/>
  <c r="AU136" i="90"/>
  <c r="AF139" i="90"/>
  <c r="E141" i="90"/>
  <c r="AD141" i="90" s="1"/>
  <c r="Q141" i="90"/>
  <c r="AP141" i="90" s="1"/>
  <c r="AJ27" i="90"/>
  <c r="AP30" i="90"/>
  <c r="AT50" i="90"/>
  <c r="AC53" i="90"/>
  <c r="AV53" i="90"/>
  <c r="AL58" i="90"/>
  <c r="AY68" i="90"/>
  <c r="AC82" i="90"/>
  <c r="AU82" i="90"/>
  <c r="AI85" i="90"/>
  <c r="AR89" i="90"/>
  <c r="AY114" i="90"/>
  <c r="AF113" i="90"/>
  <c r="AV113" i="90"/>
  <c r="AN116" i="90"/>
  <c r="AY122" i="90"/>
  <c r="AI136" i="90"/>
  <c r="AW136" i="90"/>
  <c r="AL139" i="90"/>
  <c r="BA144" i="90"/>
  <c r="BA54" i="90"/>
  <c r="AA54" i="91"/>
  <c r="BE54" i="91" s="1"/>
  <c r="AX82" i="90"/>
  <c r="AJ85" i="90"/>
  <c r="AI58" i="90"/>
  <c r="K141" i="90"/>
  <c r="AJ141" i="90" s="1"/>
  <c r="AN27" i="90"/>
  <c r="AU30" i="90"/>
  <c r="AH50" i="90"/>
  <c r="AX50" i="90"/>
  <c r="AI53" i="90"/>
  <c r="AD54" i="90"/>
  <c r="AN58" i="90"/>
  <c r="AI82" i="90"/>
  <c r="AO85" i="90"/>
  <c r="AE89" i="90"/>
  <c r="AV89" i="90"/>
  <c r="AJ113" i="90"/>
  <c r="AT116" i="90"/>
  <c r="AK136" i="90"/>
  <c r="AQ139" i="90"/>
  <c r="BA142" i="90"/>
  <c r="AY10" i="90"/>
  <c r="Y141" i="90"/>
  <c r="AX141" i="90" s="1"/>
  <c r="AO27" i="90"/>
  <c r="AD30" i="90"/>
  <c r="AV30" i="90"/>
  <c r="AI50" i="90"/>
  <c r="AJ53" i="90"/>
  <c r="AV54" i="90"/>
  <c r="AO58" i="90"/>
  <c r="AL82" i="90"/>
  <c r="AP85" i="90"/>
  <c r="AF89" i="90"/>
  <c r="AM113" i="90"/>
  <c r="AX116" i="90"/>
  <c r="AL136" i="90"/>
  <c r="AR139" i="90"/>
  <c r="AC27" i="90"/>
  <c r="AP27" i="90"/>
  <c r="AE30" i="90"/>
  <c r="AW30" i="90"/>
  <c r="G141" i="90"/>
  <c r="AF141" i="90" s="1"/>
  <c r="AL50" i="90"/>
  <c r="AT51" i="90"/>
  <c r="AN53" i="90"/>
  <c r="AU58" i="90"/>
  <c r="AM82" i="90"/>
  <c r="AT85" i="90"/>
  <c r="AG89" i="90"/>
  <c r="AY96" i="90"/>
  <c r="AY110" i="90"/>
  <c r="AP113" i="90"/>
  <c r="AG116" i="90"/>
  <c r="AY126" i="90"/>
  <c r="AY133" i="90"/>
  <c r="AO136" i="90"/>
  <c r="AS139" i="90"/>
  <c r="AD27" i="90"/>
  <c r="AS27" i="90"/>
  <c r="AI30" i="90"/>
  <c r="AO50" i="90"/>
  <c r="AO53" i="90"/>
  <c r="AX58" i="90"/>
  <c r="AY65" i="90"/>
  <c r="AN82" i="90"/>
  <c r="AC85" i="90"/>
  <c r="AU85" i="90"/>
  <c r="AJ89" i="90"/>
  <c r="AY103" i="90"/>
  <c r="AQ113" i="90"/>
  <c r="AH116" i="90"/>
  <c r="AR136" i="90"/>
  <c r="AE139" i="90"/>
  <c r="AX139" i="90"/>
  <c r="S56" i="30"/>
  <c r="S55" i="30"/>
  <c r="W53" i="30"/>
  <c r="AA53" i="30"/>
  <c r="AA53" i="91"/>
  <c r="BE53" i="91" s="1"/>
  <c r="AA38" i="30"/>
  <c r="AA38" i="91"/>
  <c r="BE38" i="91" s="1"/>
  <c r="AA47" i="30"/>
  <c r="AA47" i="91"/>
  <c r="AA58" i="30"/>
  <c r="AA59" i="91"/>
  <c r="BE59" i="91" s="1"/>
  <c r="AA66" i="30"/>
  <c r="AA67" i="91"/>
  <c r="AA73" i="30"/>
  <c r="AA74" i="91"/>
  <c r="BE74" i="91" s="1"/>
  <c r="AA81" i="30"/>
  <c r="AA82" i="91"/>
  <c r="BE82" i="91" s="1"/>
  <c r="AA92" i="30"/>
  <c r="AA94" i="91"/>
  <c r="BE94" i="91" s="1"/>
  <c r="AA107" i="30"/>
  <c r="AA109" i="91"/>
  <c r="BE109" i="91" s="1"/>
  <c r="AA115" i="30"/>
  <c r="AA117" i="91"/>
  <c r="BE117" i="91" s="1"/>
  <c r="AA123" i="30"/>
  <c r="AA126" i="91"/>
  <c r="BE126" i="91" s="1"/>
  <c r="AA131" i="30"/>
  <c r="AA134" i="91"/>
  <c r="BE134" i="91" s="1"/>
  <c r="AA139" i="30"/>
  <c r="AA142" i="91"/>
  <c r="BE142" i="91" s="1"/>
  <c r="AA29" i="30"/>
  <c r="AA29" i="91"/>
  <c r="BE29" i="91" s="1"/>
  <c r="AA106" i="30"/>
  <c r="AA108" i="91"/>
  <c r="BE108" i="91" s="1"/>
  <c r="AA40" i="30"/>
  <c r="AA40" i="91"/>
  <c r="BE40" i="91" s="1"/>
  <c r="AA59" i="30"/>
  <c r="AA60" i="91"/>
  <c r="BE60" i="91" s="1"/>
  <c r="AA67" i="30"/>
  <c r="AA68" i="91"/>
  <c r="AA74" i="30"/>
  <c r="AA75" i="91"/>
  <c r="BE75" i="91" s="1"/>
  <c r="AA100" i="30"/>
  <c r="AA102" i="91"/>
  <c r="BE102" i="91" s="1"/>
  <c r="AA108" i="30"/>
  <c r="AA110" i="91"/>
  <c r="BE110" i="91" s="1"/>
  <c r="AA116" i="30"/>
  <c r="AA118" i="91"/>
  <c r="BE118" i="91" s="1"/>
  <c r="AA124" i="30"/>
  <c r="AA127" i="91"/>
  <c r="BE127" i="91" s="1"/>
  <c r="AA133" i="30"/>
  <c r="AA136" i="91"/>
  <c r="AA138" i="30"/>
  <c r="AA141" i="91"/>
  <c r="BE141" i="91" s="1"/>
  <c r="AA48" i="30"/>
  <c r="AA48" i="91"/>
  <c r="BE48" i="91" s="1"/>
  <c r="AA60" i="30"/>
  <c r="AA61" i="91"/>
  <c r="BE61" i="91" s="1"/>
  <c r="AA75" i="30"/>
  <c r="AA76" i="91"/>
  <c r="BE76" i="91" s="1"/>
  <c r="AA83" i="30"/>
  <c r="AA84" i="91"/>
  <c r="BE84" i="91" s="1"/>
  <c r="AA101" i="30"/>
  <c r="AA103" i="91"/>
  <c r="BE103" i="91" s="1"/>
  <c r="AA110" i="30"/>
  <c r="AA112" i="91"/>
  <c r="AA119" i="30"/>
  <c r="AA122" i="91"/>
  <c r="AA126" i="30"/>
  <c r="AA129" i="91"/>
  <c r="BE129" i="91" s="1"/>
  <c r="AA37" i="30"/>
  <c r="AA37" i="91"/>
  <c r="BE37" i="91" s="1"/>
  <c r="AA34" i="30"/>
  <c r="AA34" i="91"/>
  <c r="AA41" i="30"/>
  <c r="AA41" i="91"/>
  <c r="BE41" i="91" s="1"/>
  <c r="AA49" i="30"/>
  <c r="AA49" i="91"/>
  <c r="BE49" i="91" s="1"/>
  <c r="AA61" i="30"/>
  <c r="AA62" i="91"/>
  <c r="BE62" i="91" s="1"/>
  <c r="AA76" i="30"/>
  <c r="AA77" i="91"/>
  <c r="BE77" i="91" s="1"/>
  <c r="AA84" i="30"/>
  <c r="AA85" i="91"/>
  <c r="BE85" i="91" s="1"/>
  <c r="AA96" i="30"/>
  <c r="AA98" i="91"/>
  <c r="AA103" i="30"/>
  <c r="AA105" i="91"/>
  <c r="BE105" i="91" s="1"/>
  <c r="AA134" i="30"/>
  <c r="AA137" i="91"/>
  <c r="BE137" i="91" s="1"/>
  <c r="AA91" i="30"/>
  <c r="AA93" i="91"/>
  <c r="BE93" i="91" s="1"/>
  <c r="AA35" i="30"/>
  <c r="AA35" i="91"/>
  <c r="AA42" i="30"/>
  <c r="AA42" i="91"/>
  <c r="BE42" i="91" s="1"/>
  <c r="AA62" i="30"/>
  <c r="AA63" i="91"/>
  <c r="BE63" i="91" s="1"/>
  <c r="AA69" i="30"/>
  <c r="AA70" i="91"/>
  <c r="BE70" i="91" s="1"/>
  <c r="AA77" i="30"/>
  <c r="AA78" i="91"/>
  <c r="BE78" i="91" s="1"/>
  <c r="AA85" i="30"/>
  <c r="AA86" i="91"/>
  <c r="BE86" i="91" s="1"/>
  <c r="AA111" i="30"/>
  <c r="AA113" i="91"/>
  <c r="BE113" i="91" s="1"/>
  <c r="AA120" i="30"/>
  <c r="AA123" i="91"/>
  <c r="AA127" i="30"/>
  <c r="AA130" i="91"/>
  <c r="BE130" i="91" s="1"/>
  <c r="AA135" i="30"/>
  <c r="AA138" i="91"/>
  <c r="BE138" i="91" s="1"/>
  <c r="AA130" i="30"/>
  <c r="AA133" i="91"/>
  <c r="BE133" i="91" s="1"/>
  <c r="M27" i="30"/>
  <c r="AA43" i="30"/>
  <c r="AA43" i="91"/>
  <c r="BE43" i="91" s="1"/>
  <c r="AA51" i="30"/>
  <c r="AA51" i="91"/>
  <c r="BE51" i="91" s="1"/>
  <c r="AA63" i="30"/>
  <c r="AA64" i="91"/>
  <c r="BE64" i="91" s="1"/>
  <c r="AA70" i="30"/>
  <c r="AA71" i="91"/>
  <c r="BE71" i="91" s="1"/>
  <c r="AA79" i="30"/>
  <c r="AA80" i="91"/>
  <c r="AA89" i="30"/>
  <c r="AA91" i="91"/>
  <c r="BE91" i="91" s="1"/>
  <c r="AA97" i="30"/>
  <c r="AA99" i="91"/>
  <c r="AA104" i="30"/>
  <c r="AA106" i="91"/>
  <c r="BE106" i="91" s="1"/>
  <c r="AA112" i="30"/>
  <c r="AA114" i="91"/>
  <c r="BE114" i="91" s="1"/>
  <c r="AA121" i="30"/>
  <c r="AA124" i="91"/>
  <c r="AA128" i="30"/>
  <c r="AA131" i="91"/>
  <c r="BE131" i="91" s="1"/>
  <c r="AA45" i="30"/>
  <c r="AA45" i="91"/>
  <c r="BE45" i="91" s="1"/>
  <c r="AA80" i="30"/>
  <c r="AA81" i="91"/>
  <c r="BE81" i="91" s="1"/>
  <c r="AA99" i="30"/>
  <c r="AA101" i="91"/>
  <c r="AA114" i="30"/>
  <c r="AA116" i="91"/>
  <c r="BE116" i="91" s="1"/>
  <c r="AA28" i="30"/>
  <c r="BE28" i="91"/>
  <c r="AA44" i="30"/>
  <c r="AA44" i="91"/>
  <c r="BE44" i="91" s="1"/>
  <c r="AA52" i="30"/>
  <c r="AA52" i="91"/>
  <c r="BE52" i="91" s="1"/>
  <c r="AA65" i="30"/>
  <c r="AA66" i="91"/>
  <c r="AA72" i="30"/>
  <c r="AA73" i="91"/>
  <c r="BE73" i="91" s="1"/>
  <c r="AA90" i="30"/>
  <c r="AA92" i="91"/>
  <c r="BE92" i="91" s="1"/>
  <c r="AA98" i="30"/>
  <c r="AA100" i="91"/>
  <c r="AA105" i="30"/>
  <c r="AA107" i="91"/>
  <c r="BE107" i="91" s="1"/>
  <c r="AA129" i="30"/>
  <c r="AA132" i="91"/>
  <c r="BE132" i="91" s="1"/>
  <c r="AA137" i="30"/>
  <c r="AA140" i="91"/>
  <c r="BE140" i="91" s="1"/>
  <c r="AA94" i="30"/>
  <c r="AA96" i="91"/>
  <c r="BE96" i="91" s="1"/>
  <c r="AA93" i="30"/>
  <c r="AA95" i="91"/>
  <c r="BE95" i="91" s="1"/>
  <c r="AA30" i="30"/>
  <c r="AA30" i="91"/>
  <c r="BE30" i="91" s="1"/>
  <c r="AA11" i="30"/>
  <c r="AA11" i="91"/>
  <c r="AA18" i="30"/>
  <c r="AA18" i="91"/>
  <c r="BE18" i="91" s="1"/>
  <c r="AA19" i="30"/>
  <c r="AA19" i="91"/>
  <c r="BE19" i="91" s="1"/>
  <c r="AA17" i="30"/>
  <c r="AA17" i="91"/>
  <c r="BE17" i="91" s="1"/>
  <c r="AA20" i="30"/>
  <c r="AA20" i="91"/>
  <c r="BE20" i="91" s="1"/>
  <c r="AA25" i="30"/>
  <c r="AA25" i="91"/>
  <c r="BE25" i="91" s="1"/>
  <c r="AA24" i="30"/>
  <c r="AA24" i="91"/>
  <c r="AA21" i="30"/>
  <c r="AA21" i="91"/>
  <c r="BE21" i="91" s="1"/>
  <c r="AA15" i="91"/>
  <c r="BE15" i="91" s="1"/>
  <c r="AA22" i="30"/>
  <c r="AA22" i="91"/>
  <c r="BE22" i="91" s="1"/>
  <c r="AA14" i="30"/>
  <c r="AA14" i="91"/>
  <c r="BE14" i="91" s="1"/>
  <c r="AA12" i="30"/>
  <c r="AA12" i="91"/>
  <c r="AA26" i="30"/>
  <c r="AA26" i="91"/>
  <c r="BE26" i="91" s="1"/>
  <c r="AA10" i="30"/>
  <c r="AA10" i="91"/>
  <c r="AW28" i="91"/>
  <c r="AX28" i="91"/>
  <c r="AI30" i="91"/>
  <c r="AY33" i="91"/>
  <c r="L148" i="91"/>
  <c r="AL148" i="91" s="1"/>
  <c r="Y50" i="91"/>
  <c r="AY50" i="91" s="1"/>
  <c r="AF51" i="91"/>
  <c r="AR53" i="91"/>
  <c r="AO84" i="91"/>
  <c r="AD86" i="91"/>
  <c r="BC101" i="91"/>
  <c r="AD116" i="91"/>
  <c r="AR118" i="91"/>
  <c r="AV142" i="91"/>
  <c r="AN84" i="91"/>
  <c r="AJ30" i="91"/>
  <c r="M148" i="91"/>
  <c r="AM148" i="91" s="1"/>
  <c r="Z148" i="91"/>
  <c r="AZ148" i="91" s="1"/>
  <c r="AG51" i="91"/>
  <c r="AS53" i="91"/>
  <c r="AF59" i="91"/>
  <c r="AQ66" i="91"/>
  <c r="BC66" i="91"/>
  <c r="AQ73" i="91"/>
  <c r="AP84" i="91"/>
  <c r="AK86" i="91"/>
  <c r="AE116" i="91"/>
  <c r="AZ118" i="91"/>
  <c r="Y139" i="91"/>
  <c r="AY139" i="91" s="1"/>
  <c r="AU140" i="91"/>
  <c r="AW142" i="91"/>
  <c r="AH28" i="91"/>
  <c r="AK30" i="91"/>
  <c r="N148" i="91"/>
  <c r="AN148" i="91" s="1"/>
  <c r="AH51" i="91"/>
  <c r="AT53" i="91"/>
  <c r="AH59" i="91"/>
  <c r="AW84" i="91"/>
  <c r="AF116" i="91"/>
  <c r="BC124" i="91"/>
  <c r="AV140" i="91"/>
  <c r="AX142" i="91"/>
  <c r="Q150" i="91"/>
  <c r="AQ150" i="91" s="1"/>
  <c r="Y150" i="91"/>
  <c r="BD150" i="91" s="1"/>
  <c r="AW59" i="91"/>
  <c r="AO51" i="91"/>
  <c r="AJ59" i="91"/>
  <c r="AX84" i="91"/>
  <c r="AM86" i="91"/>
  <c r="AM116" i="91"/>
  <c r="AW140" i="91"/>
  <c r="AG142" i="91"/>
  <c r="Q151" i="91"/>
  <c r="BC151" i="91" s="1"/>
  <c r="AJ28" i="91"/>
  <c r="AP51" i="91"/>
  <c r="AK59" i="91"/>
  <c r="AN86" i="91"/>
  <c r="K148" i="91"/>
  <c r="AK148" i="91" s="1"/>
  <c r="X148" i="91"/>
  <c r="AX148" i="91" s="1"/>
  <c r="AN116" i="91"/>
  <c r="AX140" i="91"/>
  <c r="AH142" i="91"/>
  <c r="AK28" i="91"/>
  <c r="AR51" i="91"/>
  <c r="AY80" i="91"/>
  <c r="AK91" i="91"/>
  <c r="AO116" i="91"/>
  <c r="AI142" i="91"/>
  <c r="BD10" i="91"/>
  <c r="AS51" i="91"/>
  <c r="AE53" i="91"/>
  <c r="AR59" i="91"/>
  <c r="AE118" i="91"/>
  <c r="AY125" i="91"/>
  <c r="AJ142" i="91"/>
  <c r="AT51" i="91"/>
  <c r="AF53" i="91"/>
  <c r="AT59" i="91"/>
  <c r="AW86" i="91"/>
  <c r="AM91" i="91"/>
  <c r="AR116" i="91"/>
  <c r="AF118" i="91"/>
  <c r="AI140" i="91"/>
  <c r="AK142" i="91"/>
  <c r="AK84" i="91"/>
  <c r="AX86" i="91"/>
  <c r="AL142" i="91"/>
  <c r="Y151" i="91"/>
  <c r="AY151" i="91" s="1"/>
  <c r="AW30" i="91"/>
  <c r="AQ10" i="91"/>
  <c r="V148" i="91"/>
  <c r="AV148" i="91" s="1"/>
  <c r="AX27" i="91"/>
  <c r="AU28" i="91"/>
  <c r="I148" i="91"/>
  <c r="AI148" i="91" s="1"/>
  <c r="AH53" i="91"/>
  <c r="AV59" i="91"/>
  <c r="AL84" i="91"/>
  <c r="AZ86" i="91"/>
  <c r="AW91" i="91"/>
  <c r="AN118" i="91"/>
  <c r="AK140" i="91"/>
  <c r="AS142" i="91"/>
  <c r="AF30" i="91"/>
  <c r="AF28" i="91"/>
  <c r="F148" i="91"/>
  <c r="AF148" i="91" s="1"/>
  <c r="Y27" i="91"/>
  <c r="AY28" i="91" s="1"/>
  <c r="AR30" i="91"/>
  <c r="AR28" i="91"/>
  <c r="R148" i="91"/>
  <c r="AY40" i="91"/>
  <c r="AY47" i="91"/>
  <c r="AI50" i="91"/>
  <c r="AU91" i="91"/>
  <c r="AU86" i="91"/>
  <c r="AU84" i="91"/>
  <c r="AL118" i="91"/>
  <c r="AL116" i="91"/>
  <c r="AQ136" i="91"/>
  <c r="BC137" i="91"/>
  <c r="AY24" i="91"/>
  <c r="AG30" i="91"/>
  <c r="AG28" i="91"/>
  <c r="G148" i="91"/>
  <c r="AG148" i="91" s="1"/>
  <c r="AS30" i="91"/>
  <c r="AS28" i="91"/>
  <c r="S148" i="91"/>
  <c r="AS148" i="91" s="1"/>
  <c r="Q50" i="91"/>
  <c r="BD81" i="91"/>
  <c r="AJ86" i="91"/>
  <c r="AJ84" i="91"/>
  <c r="AV86" i="91"/>
  <c r="AV84" i="91"/>
  <c r="AT83" i="91"/>
  <c r="AJ91" i="91"/>
  <c r="AQ98" i="91"/>
  <c r="BC98" i="91"/>
  <c r="AQ105" i="91"/>
  <c r="BC118" i="91"/>
  <c r="BD126" i="91"/>
  <c r="AY13" i="91"/>
  <c r="AL50" i="91"/>
  <c r="AY101" i="91"/>
  <c r="AY105" i="91"/>
  <c r="AQ13" i="91"/>
  <c r="AQ40" i="91"/>
  <c r="AM50" i="91"/>
  <c r="AI59" i="91"/>
  <c r="BD101" i="91"/>
  <c r="AR139" i="91"/>
  <c r="Q149" i="91"/>
  <c r="AY17" i="91"/>
  <c r="BD13" i="91"/>
  <c r="AN50" i="91"/>
  <c r="AY69" i="91"/>
  <c r="AY73" i="91"/>
  <c r="AY112" i="91"/>
  <c r="Y149" i="91"/>
  <c r="AQ33" i="91"/>
  <c r="BC33" i="91"/>
  <c r="AQ36" i="91"/>
  <c r="BC37" i="91"/>
  <c r="AU53" i="91"/>
  <c r="AU51" i="91"/>
  <c r="AU50" i="91"/>
  <c r="BD52" i="91"/>
  <c r="AQ112" i="91"/>
  <c r="BC112" i="91"/>
  <c r="AK115" i="91"/>
  <c r="AM142" i="91"/>
  <c r="AM140" i="91"/>
  <c r="AR150" i="91"/>
  <c r="AQ17" i="91"/>
  <c r="AS118" i="91"/>
  <c r="AS116" i="91"/>
  <c r="Y115" i="91"/>
  <c r="AZ30" i="91"/>
  <c r="AZ28" i="91"/>
  <c r="AZ27" i="91"/>
  <c r="AW53" i="91"/>
  <c r="AW51" i="91"/>
  <c r="AQ80" i="91"/>
  <c r="BC80" i="91"/>
  <c r="AG118" i="91"/>
  <c r="AG116" i="91"/>
  <c r="AS115" i="91"/>
  <c r="AQ125" i="91"/>
  <c r="BC125" i="91"/>
  <c r="AO142" i="91"/>
  <c r="AO140" i="91"/>
  <c r="AI53" i="91"/>
  <c r="AI51" i="91"/>
  <c r="BD69" i="91"/>
  <c r="AY122" i="91"/>
  <c r="AN30" i="91"/>
  <c r="AN28" i="91"/>
  <c r="AK53" i="91"/>
  <c r="AK51" i="91"/>
  <c r="AX53" i="91"/>
  <c r="AX51" i="91"/>
  <c r="AX59" i="91"/>
  <c r="AE91" i="91"/>
  <c r="AE86" i="91"/>
  <c r="AE84" i="91"/>
  <c r="Q83" i="91"/>
  <c r="AQ84" i="91" s="1"/>
  <c r="BC84" i="91"/>
  <c r="AU118" i="91"/>
  <c r="AU116" i="91"/>
  <c r="AU115" i="91"/>
  <c r="AY129" i="91"/>
  <c r="AD142" i="91"/>
  <c r="AD140" i="91"/>
  <c r="AP142" i="91"/>
  <c r="AP140" i="91"/>
  <c r="AD139" i="91"/>
  <c r="AL53" i="91"/>
  <c r="AL51" i="91"/>
  <c r="AL59" i="91"/>
  <c r="AI118" i="91"/>
  <c r="AI116" i="91"/>
  <c r="AV118" i="91"/>
  <c r="AV116" i="91"/>
  <c r="AV115" i="91"/>
  <c r="AE142" i="91"/>
  <c r="AE140" i="91"/>
  <c r="Q139" i="91"/>
  <c r="AE139" i="91"/>
  <c r="AD30" i="91"/>
  <c r="AD28" i="91"/>
  <c r="D148" i="91"/>
  <c r="AP30" i="91"/>
  <c r="AP28" i="91"/>
  <c r="P148" i="91"/>
  <c r="AP148" i="91" s="1"/>
  <c r="BC30" i="91"/>
  <c r="AM53" i="91"/>
  <c r="AM51" i="91"/>
  <c r="AM59" i="91"/>
  <c r="AZ53" i="91"/>
  <c r="AZ51" i="91"/>
  <c r="AZ59" i="91"/>
  <c r="AZ54" i="91"/>
  <c r="AG91" i="91"/>
  <c r="AG86" i="91"/>
  <c r="AG84" i="91"/>
  <c r="AS91" i="91"/>
  <c r="AS86" i="91"/>
  <c r="AS84" i="91"/>
  <c r="AJ118" i="91"/>
  <c r="AJ116" i="91"/>
  <c r="AW118" i="91"/>
  <c r="AW116" i="91"/>
  <c r="AW115" i="91"/>
  <c r="AF142" i="91"/>
  <c r="AF140" i="91"/>
  <c r="AR142" i="91"/>
  <c r="AR140" i="91"/>
  <c r="AF139" i="91"/>
  <c r="U148" i="91"/>
  <c r="AU148" i="91" s="1"/>
  <c r="AE30" i="91"/>
  <c r="AE28" i="91"/>
  <c r="E148" i="91"/>
  <c r="AE148" i="91" s="1"/>
  <c r="Q27" i="91"/>
  <c r="AQ28" i="91" s="1"/>
  <c r="BC28" i="91"/>
  <c r="AN53" i="91"/>
  <c r="AN51" i="91"/>
  <c r="AN59" i="91"/>
  <c r="AH86" i="91"/>
  <c r="AH84" i="91"/>
  <c r="AT86" i="91"/>
  <c r="AT84" i="91"/>
  <c r="AK118" i="91"/>
  <c r="AK116" i="91"/>
  <c r="AX118" i="91"/>
  <c r="AX116" i="91"/>
  <c r="AX115" i="91"/>
  <c r="AQ129" i="91"/>
  <c r="W148" i="91"/>
  <c r="AW148" i="91" s="1"/>
  <c r="AI91" i="91"/>
  <c r="AI86" i="91"/>
  <c r="AI84" i="91"/>
  <c r="AS83" i="91"/>
  <c r="AH91" i="91"/>
  <c r="AH27" i="91"/>
  <c r="AT27" i="91"/>
  <c r="AO50" i="91"/>
  <c r="AN91" i="91"/>
  <c r="AZ91" i="91"/>
  <c r="O148" i="91"/>
  <c r="AO148" i="91" s="1"/>
  <c r="AO28" i="91"/>
  <c r="AO30" i="91"/>
  <c r="AD50" i="91"/>
  <c r="AJ51" i="91"/>
  <c r="AV51" i="91"/>
  <c r="AJ53" i="91"/>
  <c r="AV53" i="91"/>
  <c r="AF84" i="91"/>
  <c r="AR84" i="91"/>
  <c r="AF86" i="91"/>
  <c r="AR86" i="91"/>
  <c r="AO91" i="91"/>
  <c r="AH116" i="91"/>
  <c r="AT116" i="91"/>
  <c r="AH118" i="91"/>
  <c r="AT118" i="91"/>
  <c r="AN140" i="91"/>
  <c r="AZ140" i="91"/>
  <c r="AN142" i="91"/>
  <c r="AZ142" i="91"/>
  <c r="AJ27" i="91"/>
  <c r="AV27" i="91"/>
  <c r="AE50" i="91"/>
  <c r="Y83" i="91"/>
  <c r="AY86" i="91" s="1"/>
  <c r="AD91" i="91"/>
  <c r="AP91" i="91"/>
  <c r="AY36" i="91"/>
  <c r="BD125" i="91"/>
  <c r="AY136" i="91"/>
  <c r="AG50" i="91"/>
  <c r="AS50" i="91"/>
  <c r="AF91" i="91"/>
  <c r="AR91" i="91"/>
  <c r="AD149" i="91"/>
  <c r="AV151" i="91"/>
  <c r="AL28" i="90"/>
  <c r="AC114" i="90"/>
  <c r="AR51" i="90"/>
  <c r="AU137" i="90"/>
  <c r="AG51" i="90"/>
  <c r="AR28" i="90"/>
  <c r="AY24" i="90"/>
  <c r="AU28" i="90"/>
  <c r="AK53" i="90"/>
  <c r="AL27" i="90"/>
  <c r="AX27" i="90"/>
  <c r="AK28" i="90"/>
  <c r="AW28" i="90"/>
  <c r="AH30" i="90"/>
  <c r="AT30" i="90"/>
  <c r="AE50" i="90"/>
  <c r="AQ50" i="90"/>
  <c r="AD51" i="90"/>
  <c r="AP51" i="90"/>
  <c r="AM53" i="90"/>
  <c r="AK58" i="90"/>
  <c r="AW58" i="90"/>
  <c r="AY72" i="90"/>
  <c r="BA79" i="90"/>
  <c r="AK82" i="90"/>
  <c r="AW82" i="90"/>
  <c r="AJ83" i="90"/>
  <c r="AV83" i="90"/>
  <c r="AG85" i="90"/>
  <c r="AS85" i="90"/>
  <c r="AC89" i="90"/>
  <c r="AO89" i="90"/>
  <c r="AC113" i="90"/>
  <c r="AO113" i="90"/>
  <c r="AN114" i="90"/>
  <c r="BA114" i="90"/>
  <c r="AK116" i="90"/>
  <c r="AW116" i="90"/>
  <c r="AH136" i="90"/>
  <c r="AT136" i="90"/>
  <c r="AG137" i="90"/>
  <c r="AS137" i="90"/>
  <c r="AD139" i="90"/>
  <c r="AP139" i="90"/>
  <c r="D141" i="90"/>
  <c r="P141" i="90"/>
  <c r="AO141" i="90" s="1"/>
  <c r="AE142" i="90"/>
  <c r="AG144" i="90"/>
  <c r="AW83" i="90"/>
  <c r="AH137" i="90"/>
  <c r="BA131" i="90"/>
  <c r="AM83" i="90"/>
  <c r="BA98" i="90"/>
  <c r="AJ137" i="90"/>
  <c r="AL30" i="90"/>
  <c r="AH51" i="90"/>
  <c r="AN83" i="90"/>
  <c r="AK85" i="90"/>
  <c r="AF114" i="90"/>
  <c r="AC116" i="90"/>
  <c r="AW137" i="90"/>
  <c r="AT139" i="90"/>
  <c r="T141" i="90"/>
  <c r="AS141" i="90" s="1"/>
  <c r="AE27" i="90"/>
  <c r="AQ27" i="90"/>
  <c r="AM30" i="90"/>
  <c r="AY47" i="90"/>
  <c r="AJ50" i="90"/>
  <c r="AV50" i="90"/>
  <c r="AF53" i="90"/>
  <c r="AR53" i="90"/>
  <c r="AK54" i="90"/>
  <c r="AD58" i="90"/>
  <c r="AP58" i="90"/>
  <c r="AD82" i="90"/>
  <c r="AP82" i="90"/>
  <c r="AL85" i="90"/>
  <c r="AX85" i="90"/>
  <c r="AH89" i="90"/>
  <c r="AT89" i="90"/>
  <c r="AH113" i="90"/>
  <c r="AT113" i="90"/>
  <c r="AD116" i="90"/>
  <c r="AP116" i="90"/>
  <c r="AY119" i="90"/>
  <c r="AM136" i="90"/>
  <c r="AI139" i="90"/>
  <c r="I141" i="90"/>
  <c r="AH141" i="90" s="1"/>
  <c r="AT141" i="90"/>
  <c r="AQ51" i="90"/>
  <c r="AY30" i="90"/>
  <c r="AX83" i="90"/>
  <c r="AN28" i="90"/>
  <c r="AO28" i="90"/>
  <c r="AX30" i="90"/>
  <c r="AE53" i="90"/>
  <c r="AW85" i="90"/>
  <c r="BA99" i="90"/>
  <c r="AR114" i="90"/>
  <c r="AO116" i="90"/>
  <c r="AK137" i="90"/>
  <c r="H141" i="90"/>
  <c r="AG141" i="90" s="1"/>
  <c r="AY13" i="90"/>
  <c r="AF27" i="90"/>
  <c r="AR27" i="90"/>
  <c r="AN30" i="90"/>
  <c r="AY40" i="90"/>
  <c r="AK50" i="90"/>
  <c r="AW50" i="90"/>
  <c r="AJ51" i="90"/>
  <c r="AV51" i="90"/>
  <c r="AG53" i="90"/>
  <c r="AS53" i="90"/>
  <c r="AM54" i="90"/>
  <c r="AE58" i="90"/>
  <c r="AQ58" i="90"/>
  <c r="AE82" i="90"/>
  <c r="AQ82" i="90"/>
  <c r="AM85" i="90"/>
  <c r="AI89" i="90"/>
  <c r="AU89" i="90"/>
  <c r="AI113" i="90"/>
  <c r="AU113" i="90"/>
  <c r="AE116" i="90"/>
  <c r="AQ116" i="90"/>
  <c r="AN136" i="90"/>
  <c r="AJ139" i="90"/>
  <c r="AV139" i="90"/>
  <c r="J141" i="90"/>
  <c r="AI141" i="90" s="1"/>
  <c r="AX28" i="90"/>
  <c r="AL83" i="90"/>
  <c r="R141" i="90"/>
  <c r="AQ141" i="90" s="1"/>
  <c r="AS51" i="90"/>
  <c r="S141" i="90"/>
  <c r="AR141" i="90" s="1"/>
  <c r="AG54" i="90"/>
  <c r="AW51" i="90"/>
  <c r="AH53" i="90"/>
  <c r="AT53" i="90"/>
  <c r="AR54" i="90"/>
  <c r="AF58" i="90"/>
  <c r="AE83" i="90"/>
  <c r="AQ83" i="90"/>
  <c r="AN85" i="90"/>
  <c r="AI114" i="90"/>
  <c r="AU114" i="90"/>
  <c r="AN137" i="90"/>
  <c r="W141" i="90"/>
  <c r="AV141" i="90" s="1"/>
  <c r="AF51" i="90"/>
  <c r="BA13" i="90"/>
  <c r="AH27" i="90"/>
  <c r="AT27" i="90"/>
  <c r="AG28" i="90"/>
  <c r="AS28" i="90"/>
  <c r="AY33" i="90"/>
  <c r="AM50" i="90"/>
  <c r="AL51" i="90"/>
  <c r="AX51" i="90"/>
  <c r="AG82" i="90"/>
  <c r="AS82" i="90"/>
  <c r="AF83" i="90"/>
  <c r="AR83" i="90"/>
  <c r="AK89" i="90"/>
  <c r="AK113" i="90"/>
  <c r="AW113" i="90"/>
  <c r="AJ114" i="90"/>
  <c r="AV114" i="90"/>
  <c r="AD136" i="90"/>
  <c r="AP136" i="90"/>
  <c r="AC137" i="90"/>
  <c r="AO137" i="90"/>
  <c r="L141" i="90"/>
  <c r="AK141" i="90" s="1"/>
  <c r="X141" i="90"/>
  <c r="AW141" i="90" s="1"/>
  <c r="F141" i="90"/>
  <c r="AE141" i="90" s="1"/>
  <c r="AY85" i="90"/>
  <c r="BA124" i="90"/>
  <c r="AC28" i="90"/>
  <c r="AF28" i="90"/>
  <c r="AY51" i="90"/>
  <c r="AN50" i="90"/>
  <c r="AH82" i="90"/>
  <c r="AT82" i="90"/>
  <c r="AL113" i="90"/>
  <c r="AX113" i="90"/>
  <c r="AE136" i="90"/>
  <c r="AQ136" i="90"/>
  <c r="N141" i="90"/>
  <c r="AM141" i="90" s="1"/>
  <c r="Y122" i="30"/>
  <c r="T114" i="30"/>
  <c r="W82" i="30"/>
  <c r="S31" i="30"/>
  <c r="P58" i="30"/>
  <c r="Y99" i="30"/>
  <c r="AA122" i="30"/>
  <c r="Y24" i="30"/>
  <c r="S58" i="30"/>
  <c r="Q83" i="30"/>
  <c r="P83" i="30"/>
  <c r="W83" i="30"/>
  <c r="Y33" i="30"/>
  <c r="P136" i="30"/>
  <c r="S51" i="30"/>
  <c r="V136" i="30"/>
  <c r="Q82" i="30"/>
  <c r="R89" i="30"/>
  <c r="T113" i="30"/>
  <c r="K141" i="30"/>
  <c r="W146" i="30" s="1"/>
  <c r="U82" i="30"/>
  <c r="U89" i="30"/>
  <c r="X27" i="30"/>
  <c r="Q28" i="30"/>
  <c r="J141" i="30"/>
  <c r="V141" i="30" s="1"/>
  <c r="X28" i="30"/>
  <c r="Y47" i="30"/>
  <c r="Y79" i="30"/>
  <c r="P82" i="30"/>
  <c r="M113" i="30"/>
  <c r="Q50" i="30"/>
  <c r="Q27" i="30"/>
  <c r="U31" i="30"/>
  <c r="AA33" i="30"/>
  <c r="S50" i="30"/>
  <c r="U55" i="30"/>
  <c r="X82" i="30"/>
  <c r="W87" i="30"/>
  <c r="P113" i="30"/>
  <c r="Y133" i="30"/>
  <c r="Q136" i="30"/>
  <c r="G141" i="30"/>
  <c r="S146" i="30" s="1"/>
  <c r="M50" i="30"/>
  <c r="Y54" i="30" s="1"/>
  <c r="W114" i="30"/>
  <c r="M143" i="30"/>
  <c r="S27" i="30"/>
  <c r="W31" i="30"/>
  <c r="T50" i="30"/>
  <c r="W56" i="30"/>
  <c r="Y110" i="30"/>
  <c r="Q113" i="30"/>
  <c r="T136" i="30"/>
  <c r="Y40" i="30"/>
  <c r="V113" i="30"/>
  <c r="V114" i="30"/>
  <c r="W136" i="30"/>
  <c r="Y17" i="30"/>
  <c r="Q51" i="30"/>
  <c r="Q58" i="30"/>
  <c r="U83" i="30"/>
  <c r="T89" i="30"/>
  <c r="W113" i="30"/>
  <c r="M142" i="30"/>
  <c r="Y72" i="30"/>
  <c r="P137" i="30"/>
  <c r="H141" i="30"/>
  <c r="T141" i="30" s="1"/>
  <c r="S28" i="30"/>
  <c r="T51" i="30"/>
  <c r="T58" i="30"/>
  <c r="X83" i="30"/>
  <c r="P114" i="30"/>
  <c r="Q137" i="30"/>
  <c r="X50" i="30"/>
  <c r="T28" i="30"/>
  <c r="X51" i="30"/>
  <c r="U58" i="30"/>
  <c r="Y103" i="30"/>
  <c r="Q114" i="30"/>
  <c r="M136" i="30"/>
  <c r="V137" i="30"/>
  <c r="R30" i="30"/>
  <c r="U27" i="30"/>
  <c r="U28" i="30"/>
  <c r="U50" i="30"/>
  <c r="U51" i="30"/>
  <c r="S53" i="30"/>
  <c r="W55" i="30"/>
  <c r="W58" i="30"/>
  <c r="Y65" i="30"/>
  <c r="R82" i="30"/>
  <c r="R83" i="30"/>
  <c r="U86" i="30"/>
  <c r="V89" i="30"/>
  <c r="S117" i="30"/>
  <c r="S140" i="30"/>
  <c r="R53" i="30"/>
  <c r="V58" i="30"/>
  <c r="Y13" i="30"/>
  <c r="V27" i="30"/>
  <c r="V28" i="30"/>
  <c r="T30" i="30"/>
  <c r="Y36" i="30"/>
  <c r="V50" i="30"/>
  <c r="V51" i="30"/>
  <c r="X58" i="30"/>
  <c r="S82" i="30"/>
  <c r="S83" i="30"/>
  <c r="Q85" i="30"/>
  <c r="W86" i="30"/>
  <c r="W89" i="30"/>
  <c r="Y96" i="30"/>
  <c r="R113" i="30"/>
  <c r="R114" i="30"/>
  <c r="U117" i="30"/>
  <c r="Y119" i="30"/>
  <c r="R136" i="30"/>
  <c r="R137" i="30"/>
  <c r="U140" i="30"/>
  <c r="S142" i="30"/>
  <c r="S86" i="30"/>
  <c r="L141" i="30"/>
  <c r="AA13" i="30"/>
  <c r="W27" i="30"/>
  <c r="W28" i="30"/>
  <c r="AA36" i="30"/>
  <c r="W50" i="30"/>
  <c r="W51" i="30"/>
  <c r="U53" i="30"/>
  <c r="T82" i="30"/>
  <c r="T83" i="30"/>
  <c r="S87" i="30"/>
  <c r="X89" i="30"/>
  <c r="S113" i="30"/>
  <c r="S114" i="30"/>
  <c r="W117" i="30"/>
  <c r="S136" i="30"/>
  <c r="S137" i="30"/>
  <c r="W140" i="30"/>
  <c r="S85" i="30"/>
  <c r="U87" i="30"/>
  <c r="T137" i="30"/>
  <c r="D141" i="30"/>
  <c r="M144" i="30"/>
  <c r="W30" i="30"/>
  <c r="Y68" i="30"/>
  <c r="V82" i="30"/>
  <c r="V83" i="30"/>
  <c r="U113" i="30"/>
  <c r="U114" i="30"/>
  <c r="U136" i="30"/>
  <c r="U137" i="30"/>
  <c r="E141" i="30"/>
  <c r="Q141" i="30" s="1"/>
  <c r="V30" i="30"/>
  <c r="AA68" i="30"/>
  <c r="F141" i="30"/>
  <c r="R141" i="30" s="1"/>
  <c r="U116" i="30"/>
  <c r="W137" i="30"/>
  <c r="U139" i="30"/>
  <c r="P50" i="30"/>
  <c r="R58" i="30"/>
  <c r="X113" i="30"/>
  <c r="X114" i="30"/>
  <c r="X136" i="30"/>
  <c r="X137" i="30"/>
  <c r="I141" i="30"/>
  <c r="R27" i="30"/>
  <c r="R50" i="30"/>
  <c r="M82" i="30"/>
  <c r="Y126" i="30"/>
  <c r="Z42" i="97" l="1"/>
  <c r="AY142" i="90"/>
  <c r="BE13" i="91"/>
  <c r="AY137" i="90"/>
  <c r="AY140" i="90"/>
  <c r="X141" i="30"/>
  <c r="CC134" i="92"/>
  <c r="AY57" i="91"/>
  <c r="BC150" i="91"/>
  <c r="BD139" i="91"/>
  <c r="AY142" i="91"/>
  <c r="AY143" i="91"/>
  <c r="AY140" i="91"/>
  <c r="AQ151" i="91"/>
  <c r="BD151" i="91"/>
  <c r="BE36" i="91"/>
  <c r="AY139" i="90"/>
  <c r="AY144" i="90"/>
  <c r="AA151" i="91"/>
  <c r="BE151" i="91" s="1"/>
  <c r="BA122" i="91"/>
  <c r="AY54" i="90"/>
  <c r="AY117" i="90"/>
  <c r="AY116" i="90"/>
  <c r="AY113" i="90"/>
  <c r="BA113" i="90"/>
  <c r="BE69" i="91"/>
  <c r="BE33" i="91"/>
  <c r="AA83" i="91"/>
  <c r="BA87" i="91" s="1"/>
  <c r="BA98" i="91"/>
  <c r="BA66" i="91"/>
  <c r="BA47" i="91"/>
  <c r="BA36" i="91"/>
  <c r="BA33" i="91"/>
  <c r="BA69" i="91"/>
  <c r="BA105" i="91"/>
  <c r="BA101" i="91"/>
  <c r="AA50" i="91"/>
  <c r="Z29" i="97"/>
  <c r="BE80" i="91"/>
  <c r="BA129" i="91"/>
  <c r="Z20" i="97"/>
  <c r="BE35" i="91"/>
  <c r="BE98" i="91"/>
  <c r="Z32" i="97"/>
  <c r="BE68" i="91"/>
  <c r="Z27" i="97"/>
  <c r="Z22" i="97"/>
  <c r="BE47" i="91"/>
  <c r="BE66" i="91"/>
  <c r="Z25" i="97"/>
  <c r="BE99" i="91"/>
  <c r="Z33" i="97"/>
  <c r="Z40" i="97"/>
  <c r="BE123" i="91"/>
  <c r="BE122" i="91"/>
  <c r="Z39" i="97"/>
  <c r="AA142" i="30"/>
  <c r="AA149" i="91"/>
  <c r="BA40" i="91"/>
  <c r="BA80" i="91"/>
  <c r="BA125" i="91"/>
  <c r="Y116" i="30"/>
  <c r="AA115" i="91"/>
  <c r="BA112" i="91"/>
  <c r="Z34" i="97"/>
  <c r="BE100" i="91"/>
  <c r="BE101" i="91"/>
  <c r="Z35" i="97"/>
  <c r="Z41" i="97"/>
  <c r="BE124" i="91"/>
  <c r="Z19" i="97"/>
  <c r="BE34" i="91"/>
  <c r="Z36" i="97"/>
  <c r="BE112" i="91"/>
  <c r="Z43" i="97"/>
  <c r="BE136" i="91"/>
  <c r="BE67" i="91"/>
  <c r="Z26" i="97"/>
  <c r="AA143" i="30"/>
  <c r="AA150" i="91"/>
  <c r="BA73" i="91"/>
  <c r="BA136" i="91"/>
  <c r="BA10" i="91"/>
  <c r="Y136" i="30"/>
  <c r="AA139" i="91"/>
  <c r="BA24" i="91"/>
  <c r="BE24" i="91"/>
  <c r="Z15" i="97"/>
  <c r="BA17" i="91"/>
  <c r="Z13" i="97"/>
  <c r="BE12" i="91"/>
  <c r="Z12" i="97"/>
  <c r="BE11" i="91"/>
  <c r="BA13" i="91"/>
  <c r="Y30" i="30"/>
  <c r="AA27" i="91"/>
  <c r="BE10" i="91"/>
  <c r="Z11" i="97"/>
  <c r="AY51" i="91"/>
  <c r="AY150" i="91"/>
  <c r="AY59" i="91"/>
  <c r="BD50" i="91"/>
  <c r="AY54" i="91"/>
  <c r="AY53" i="91"/>
  <c r="AY55" i="91"/>
  <c r="AY84" i="91"/>
  <c r="AQ31" i="91"/>
  <c r="BC27" i="91"/>
  <c r="AQ27" i="91"/>
  <c r="BD115" i="91"/>
  <c r="AY119" i="91"/>
  <c r="AY115" i="91"/>
  <c r="AY118" i="91"/>
  <c r="AY116" i="91"/>
  <c r="AQ149" i="91"/>
  <c r="BC149" i="91"/>
  <c r="AQ142" i="91"/>
  <c r="AQ143" i="91"/>
  <c r="BC139" i="91"/>
  <c r="AQ139" i="91"/>
  <c r="AQ86" i="91"/>
  <c r="AY87" i="91"/>
  <c r="AY83" i="91"/>
  <c r="AY91" i="91"/>
  <c r="AY89" i="91"/>
  <c r="BD83" i="91"/>
  <c r="AQ30" i="91"/>
  <c r="AQ140" i="91"/>
  <c r="AQ89" i="91"/>
  <c r="BC83" i="91"/>
  <c r="AQ91" i="91"/>
  <c r="AQ87" i="91"/>
  <c r="AQ83" i="91"/>
  <c r="BD149" i="91"/>
  <c r="AY149" i="91"/>
  <c r="AQ115" i="91"/>
  <c r="BC115" i="91"/>
  <c r="AQ119" i="91"/>
  <c r="AQ116" i="91"/>
  <c r="AQ118" i="91"/>
  <c r="AR148" i="91"/>
  <c r="Y148" i="91"/>
  <c r="AQ59" i="91"/>
  <c r="AQ55" i="91"/>
  <c r="AQ50" i="91"/>
  <c r="BC50" i="91"/>
  <c r="AQ51" i="91"/>
  <c r="AQ57" i="91"/>
  <c r="AQ53" i="91"/>
  <c r="AQ54" i="91"/>
  <c r="Q148" i="91"/>
  <c r="AQ153" i="91" s="1"/>
  <c r="AD148" i="91"/>
  <c r="AY27" i="91"/>
  <c r="AY30" i="91"/>
  <c r="BD27" i="91"/>
  <c r="AY31" i="91"/>
  <c r="AY58" i="90"/>
  <c r="BA50" i="90"/>
  <c r="AY50" i="90"/>
  <c r="AY55" i="90"/>
  <c r="AY56" i="90"/>
  <c r="BA143" i="90"/>
  <c r="AY143" i="90"/>
  <c r="AC141" i="90"/>
  <c r="AY146" i="90"/>
  <c r="AY89" i="90"/>
  <c r="AY87" i="90"/>
  <c r="AY86" i="90"/>
  <c r="BA82" i="90"/>
  <c r="AY82" i="90"/>
  <c r="AY83" i="90"/>
  <c r="BA136" i="90"/>
  <c r="AY136" i="90"/>
  <c r="AY27" i="90"/>
  <c r="AY31" i="90"/>
  <c r="AY28" i="90"/>
  <c r="BA27" i="90"/>
  <c r="AY53" i="90"/>
  <c r="Y50" i="30"/>
  <c r="AA27" i="30"/>
  <c r="Y51" i="30"/>
  <c r="W145" i="30"/>
  <c r="AA50" i="30"/>
  <c r="W141" i="30"/>
  <c r="Y143" i="30"/>
  <c r="Y142" i="30"/>
  <c r="Y137" i="30"/>
  <c r="S141" i="30"/>
  <c r="Y27" i="30"/>
  <c r="S145" i="30"/>
  <c r="AA136" i="30"/>
  <c r="Y113" i="30"/>
  <c r="Y53" i="30"/>
  <c r="Y114" i="30"/>
  <c r="Y58" i="30"/>
  <c r="AA113" i="30"/>
  <c r="Y139" i="30"/>
  <c r="Y28" i="30"/>
  <c r="AA82" i="30"/>
  <c r="Y82" i="30"/>
  <c r="Y89" i="30"/>
  <c r="Y83" i="30"/>
  <c r="AA144" i="30"/>
  <c r="Y144" i="30"/>
  <c r="U146" i="30"/>
  <c r="U141" i="30"/>
  <c r="U145" i="30"/>
  <c r="P141" i="30"/>
  <c r="M141" i="30"/>
  <c r="Y85" i="30"/>
  <c r="BE83" i="91" l="1"/>
  <c r="BE88" i="91"/>
  <c r="BA151" i="91"/>
  <c r="BE87" i="91"/>
  <c r="BA89" i="91"/>
  <c r="BA84" i="91"/>
  <c r="BA91" i="91"/>
  <c r="BE89" i="91"/>
  <c r="Z30" i="97"/>
  <c r="BA86" i="91"/>
  <c r="BA83" i="91"/>
  <c r="AA148" i="91"/>
  <c r="BE154" i="91" s="1"/>
  <c r="BE115" i="91"/>
  <c r="BE120" i="91"/>
  <c r="BE119" i="91"/>
  <c r="Z37" i="97"/>
  <c r="BA115" i="91"/>
  <c r="BA119" i="91"/>
  <c r="BA118" i="91"/>
  <c r="BE150" i="91"/>
  <c r="BA150" i="91"/>
  <c r="BA116" i="91"/>
  <c r="BE149" i="91"/>
  <c r="BA149" i="91"/>
  <c r="BE57" i="91"/>
  <c r="BE55" i="91"/>
  <c r="Z23" i="97"/>
  <c r="BE56" i="91"/>
  <c r="BE50" i="91"/>
  <c r="BA57" i="91"/>
  <c r="BA53" i="91"/>
  <c r="BA59" i="91"/>
  <c r="BA54" i="91"/>
  <c r="BA51" i="91"/>
  <c r="BA50" i="91"/>
  <c r="BA55" i="91"/>
  <c r="BE139" i="91"/>
  <c r="BE143" i="91"/>
  <c r="BE144" i="91"/>
  <c r="Z44" i="97"/>
  <c r="BA139" i="91"/>
  <c r="BA140" i="91"/>
  <c r="BA143" i="91"/>
  <c r="BA142" i="91"/>
  <c r="BE31" i="91"/>
  <c r="Z16" i="97"/>
  <c r="BE27" i="91"/>
  <c r="BA30" i="91"/>
  <c r="BA31" i="91"/>
  <c r="BA28" i="91"/>
  <c r="BA27" i="91"/>
  <c r="AY153" i="91"/>
  <c r="AY152" i="91"/>
  <c r="BD148" i="91"/>
  <c r="AY148" i="91"/>
  <c r="AQ152" i="91"/>
  <c r="AQ148" i="91"/>
  <c r="BC148" i="91"/>
  <c r="BA141" i="90"/>
  <c r="AY141" i="90"/>
  <c r="AY145" i="90"/>
  <c r="Y141" i="30"/>
  <c r="AA141" i="30"/>
  <c r="AD2" i="90" l="1"/>
  <c r="Q3" i="30"/>
  <c r="Q2" i="30"/>
  <c r="BA148" i="91"/>
  <c r="BA152" i="91"/>
  <c r="Z46" i="97"/>
  <c r="P2" i="97" s="1"/>
  <c r="BE153" i="91"/>
  <c r="BE148" i="91"/>
  <c r="BA153" i="91"/>
  <c r="BE152" i="91"/>
  <c r="AE2" i="91" l="1"/>
  <c r="P3" i="97"/>
  <c r="CA137" i="92"/>
  <c r="CA136" i="92"/>
  <c r="BZ136" i="92"/>
  <c r="BY136" i="92"/>
  <c r="BX136" i="92"/>
  <c r="BW136" i="92"/>
  <c r="BV136" i="92"/>
  <c r="BU136" i="92"/>
  <c r="BT136" i="92"/>
  <c r="BS136" i="92"/>
  <c r="BR136" i="92"/>
  <c r="BQ136" i="92"/>
  <c r="BP136" i="92"/>
  <c r="BO136" i="92"/>
  <c r="BN136" i="92"/>
  <c r="BM136" i="92"/>
  <c r="BL136" i="92"/>
  <c r="BK136" i="92"/>
  <c r="BJ136" i="92"/>
  <c r="BI136" i="92"/>
  <c r="BH136" i="92"/>
  <c r="BG136" i="92"/>
  <c r="BF136" i="92"/>
  <c r="BE136" i="92"/>
  <c r="BD136" i="92"/>
  <c r="BC136" i="92"/>
  <c r="BB136" i="92"/>
  <c r="BA136" i="92"/>
  <c r="AZ136" i="92"/>
  <c r="AY136" i="92"/>
  <c r="AX136" i="92"/>
  <c r="AW136" i="92"/>
  <c r="AV136" i="92"/>
  <c r="AU136" i="92"/>
  <c r="AT136" i="92"/>
  <c r="AS136" i="92"/>
  <c r="AR136" i="92"/>
  <c r="CA135" i="92"/>
  <c r="BZ135" i="92"/>
  <c r="BY135" i="92"/>
  <c r="BX135" i="92"/>
  <c r="BW135" i="92"/>
  <c r="BV135" i="92"/>
  <c r="BU135" i="92"/>
  <c r="BT135" i="92"/>
  <c r="BS135" i="92"/>
  <c r="BR135" i="92"/>
  <c r="BQ135" i="92"/>
  <c r="BP135" i="92"/>
  <c r="BO135" i="92"/>
  <c r="BN135" i="92"/>
  <c r="BM135" i="92"/>
  <c r="BL135" i="92"/>
  <c r="BK135" i="92"/>
  <c r="BJ135" i="92"/>
  <c r="BI135" i="92"/>
  <c r="BH135" i="92"/>
  <c r="BG135" i="92"/>
  <c r="BF135" i="92"/>
  <c r="BE135" i="92"/>
  <c r="BD135" i="92"/>
  <c r="BC135" i="92"/>
  <c r="BB135" i="92"/>
  <c r="BA135" i="92"/>
  <c r="AZ135" i="92"/>
  <c r="AY135" i="92"/>
  <c r="AX135" i="92"/>
  <c r="AW135" i="92"/>
  <c r="AV135" i="92"/>
  <c r="AU135" i="92"/>
  <c r="AT135" i="92"/>
  <c r="AS135" i="92"/>
  <c r="AR135" i="92"/>
  <c r="AR137" i="92"/>
  <c r="AR84" i="92"/>
  <c r="AR55" i="92"/>
  <c r="AQ136" i="92"/>
  <c r="AQ135" i="92"/>
  <c r="AR134" i="92"/>
  <c r="CC10" i="92"/>
  <c r="AR133" i="92"/>
  <c r="AR131" i="92"/>
  <c r="AR130" i="92"/>
  <c r="AR127" i="92"/>
  <c r="AR120" i="92"/>
  <c r="AR116" i="92"/>
  <c r="AR113" i="92"/>
  <c r="AR111" i="92"/>
  <c r="AR109" i="92"/>
  <c r="AR108" i="92"/>
  <c r="AR105" i="92"/>
  <c r="AR98" i="92"/>
  <c r="AR94" i="92"/>
  <c r="AR91" i="92"/>
  <c r="AR82" i="92"/>
  <c r="AR80" i="92"/>
  <c r="AR79" i="92"/>
  <c r="AR76" i="92"/>
  <c r="AR69" i="92"/>
  <c r="AR65" i="92"/>
  <c r="AR62" i="92"/>
  <c r="AR52" i="92"/>
  <c r="AR50" i="92"/>
  <c r="AR49" i="92"/>
  <c r="AR46" i="92"/>
  <c r="AR39" i="92"/>
  <c r="AR35" i="92"/>
  <c r="AR32" i="92"/>
  <c r="AR30" i="92"/>
  <c r="AR28" i="92"/>
  <c r="AR27" i="92"/>
  <c r="AR24" i="92"/>
  <c r="AR17" i="92"/>
  <c r="AR13" i="92"/>
  <c r="AR10" i="92"/>
  <c r="AR8" i="92"/>
  <c r="CC29" i="92"/>
  <c r="BZ137" i="92"/>
  <c r="BY137" i="92"/>
  <c r="BX137" i="92"/>
  <c r="BW137" i="92"/>
  <c r="BV137" i="92"/>
  <c r="BU137" i="92"/>
  <c r="BT137" i="92"/>
  <c r="BS137" i="92"/>
  <c r="BR137" i="92"/>
  <c r="BQ137" i="92"/>
  <c r="BP137" i="92"/>
  <c r="BO137" i="92"/>
  <c r="BN137" i="92"/>
  <c r="BM137" i="92"/>
  <c r="BL137" i="92"/>
  <c r="BK137" i="92"/>
  <c r="BJ137" i="92"/>
  <c r="BI137" i="92"/>
  <c r="BH137" i="92"/>
  <c r="BG137" i="92"/>
  <c r="BF137" i="92"/>
  <c r="BE137" i="92"/>
  <c r="BD137" i="92"/>
  <c r="BC137" i="92"/>
  <c r="BB137" i="92"/>
  <c r="BA137" i="92"/>
  <c r="AZ137" i="92"/>
  <c r="AY137" i="92"/>
  <c r="AX137" i="92"/>
  <c r="AW137" i="92"/>
  <c r="AV137" i="92"/>
  <c r="AU137" i="92"/>
  <c r="AT137" i="92"/>
  <c r="AS137" i="92"/>
  <c r="AQ137" i="92"/>
  <c r="CC18" i="92"/>
  <c r="CC19" i="92"/>
  <c r="CC20" i="92"/>
  <c r="CC21" i="92"/>
  <c r="CC22" i="92"/>
  <c r="AS120" i="92"/>
  <c r="AT120" i="92"/>
  <c r="AU120" i="92"/>
  <c r="AV120" i="92"/>
  <c r="AW120" i="92"/>
  <c r="AX120" i="92"/>
  <c r="AY120" i="92"/>
  <c r="AZ120" i="92"/>
  <c r="BA120" i="92"/>
  <c r="BB120" i="92"/>
  <c r="BC120" i="92"/>
  <c r="BD120" i="92"/>
  <c r="BE120" i="92"/>
  <c r="BF120" i="92"/>
  <c r="BG120" i="92"/>
  <c r="BH120" i="92"/>
  <c r="BI120" i="92"/>
  <c r="BJ120" i="92"/>
  <c r="BK120" i="92"/>
  <c r="BL120" i="92"/>
  <c r="BM120" i="92"/>
  <c r="BN120" i="92"/>
  <c r="BO120" i="92"/>
  <c r="BP120" i="92"/>
  <c r="BQ120" i="92"/>
  <c r="BR120" i="92"/>
  <c r="BS120" i="92"/>
  <c r="BT120" i="92"/>
  <c r="BU120" i="92"/>
  <c r="BV120" i="92"/>
  <c r="BW120" i="92"/>
  <c r="BX120" i="92"/>
  <c r="BY120" i="92"/>
  <c r="BZ120" i="92"/>
  <c r="CA120" i="92"/>
  <c r="AQ120" i="92"/>
  <c r="AS98" i="92"/>
  <c r="AT98" i="92"/>
  <c r="AU98" i="92"/>
  <c r="AV98" i="92"/>
  <c r="AW98" i="92"/>
  <c r="AX98" i="92"/>
  <c r="AY98" i="92"/>
  <c r="AZ98" i="92"/>
  <c r="BA98" i="92"/>
  <c r="BB98" i="92"/>
  <c r="BC98" i="92"/>
  <c r="BD98" i="92"/>
  <c r="BE98" i="92"/>
  <c r="BF98" i="92"/>
  <c r="BG98" i="92"/>
  <c r="BH98" i="92"/>
  <c r="BI98" i="92"/>
  <c r="BJ98" i="92"/>
  <c r="BK98" i="92"/>
  <c r="BL98" i="92"/>
  <c r="BM98" i="92"/>
  <c r="BN98" i="92"/>
  <c r="BO98" i="92"/>
  <c r="BP98" i="92"/>
  <c r="BQ98" i="92"/>
  <c r="BR98" i="92"/>
  <c r="BS98" i="92"/>
  <c r="BT98" i="92"/>
  <c r="BU98" i="92"/>
  <c r="BV98" i="92"/>
  <c r="BW98" i="92"/>
  <c r="BX98" i="92"/>
  <c r="BY98" i="92"/>
  <c r="BZ98" i="92"/>
  <c r="CA98" i="92"/>
  <c r="AQ98" i="92"/>
  <c r="AS69" i="92"/>
  <c r="AT69" i="92"/>
  <c r="AU69" i="92"/>
  <c r="AV69" i="92"/>
  <c r="AW69" i="92"/>
  <c r="AX69" i="92"/>
  <c r="AY69" i="92"/>
  <c r="AZ69" i="92"/>
  <c r="BA69" i="92"/>
  <c r="BB69" i="92"/>
  <c r="BC69" i="92"/>
  <c r="BD69" i="92"/>
  <c r="BE69" i="92"/>
  <c r="BF69" i="92"/>
  <c r="BG69" i="92"/>
  <c r="BH69" i="92"/>
  <c r="BI69" i="92"/>
  <c r="BJ69" i="92"/>
  <c r="BK69" i="92"/>
  <c r="BL69" i="92"/>
  <c r="BM69" i="92"/>
  <c r="BN69" i="92"/>
  <c r="BO69" i="92"/>
  <c r="BP69" i="92"/>
  <c r="BQ69" i="92"/>
  <c r="BR69" i="92"/>
  <c r="BS69" i="92"/>
  <c r="BT69" i="92"/>
  <c r="BU69" i="92"/>
  <c r="BV69" i="92"/>
  <c r="BW69" i="92"/>
  <c r="BX69" i="92"/>
  <c r="BY69" i="92"/>
  <c r="BZ69" i="92"/>
  <c r="CA69" i="92"/>
  <c r="AQ69" i="92"/>
  <c r="AS39" i="92"/>
  <c r="AT39" i="92"/>
  <c r="AU39" i="92"/>
  <c r="AV39" i="92"/>
  <c r="AW39" i="92"/>
  <c r="AX39" i="92"/>
  <c r="AY39" i="92"/>
  <c r="AZ39" i="92"/>
  <c r="BA39" i="92"/>
  <c r="BB39" i="92"/>
  <c r="BC39" i="92"/>
  <c r="BD39" i="92"/>
  <c r="BE39" i="92"/>
  <c r="BF39" i="92"/>
  <c r="BG39" i="92"/>
  <c r="BH39" i="92"/>
  <c r="BI39" i="92"/>
  <c r="BJ39" i="92"/>
  <c r="BK39" i="92"/>
  <c r="BL39" i="92"/>
  <c r="BM39" i="92"/>
  <c r="BN39" i="92"/>
  <c r="BO39" i="92"/>
  <c r="BP39" i="92"/>
  <c r="BQ39" i="92"/>
  <c r="BR39" i="92"/>
  <c r="BS39" i="92"/>
  <c r="BT39" i="92"/>
  <c r="BU39" i="92"/>
  <c r="BV39" i="92"/>
  <c r="BW39" i="92"/>
  <c r="BX39" i="92"/>
  <c r="BY39" i="92"/>
  <c r="BZ39" i="92"/>
  <c r="CA39" i="92"/>
  <c r="AQ39" i="92"/>
  <c r="AS17" i="92"/>
  <c r="AT17" i="92"/>
  <c r="AU17" i="92"/>
  <c r="AV17" i="92"/>
  <c r="AW17" i="92"/>
  <c r="AX17" i="92"/>
  <c r="AY17" i="92"/>
  <c r="AZ17" i="92"/>
  <c r="BA17" i="92"/>
  <c r="BB17" i="92"/>
  <c r="BC17" i="92"/>
  <c r="BD17" i="92"/>
  <c r="BE17" i="92"/>
  <c r="BF17" i="92"/>
  <c r="BG17" i="92"/>
  <c r="BH17" i="92"/>
  <c r="BI17" i="92"/>
  <c r="BJ17" i="92"/>
  <c r="BK17" i="92"/>
  <c r="BL17" i="92"/>
  <c r="BM17" i="92"/>
  <c r="BN17" i="92"/>
  <c r="BO17" i="92"/>
  <c r="BP17" i="92"/>
  <c r="BQ17" i="92"/>
  <c r="BR17" i="92"/>
  <c r="BS17" i="92"/>
  <c r="BT17" i="92"/>
  <c r="BU17" i="92"/>
  <c r="BV17" i="92"/>
  <c r="BW17" i="92"/>
  <c r="BX17" i="92"/>
  <c r="BY17" i="92"/>
  <c r="BZ17" i="92"/>
  <c r="CA17" i="92"/>
  <c r="AQ17" i="92"/>
  <c r="CC11" i="92"/>
  <c r="CC12" i="92"/>
  <c r="CC13" i="92"/>
  <c r="CC14" i="92"/>
  <c r="CC15" i="92"/>
  <c r="CC17" i="92"/>
  <c r="CC24" i="92"/>
  <c r="CC25" i="92"/>
  <c r="CC26" i="92"/>
  <c r="CC28" i="92"/>
  <c r="CC30" i="92"/>
  <c r="AQ7" i="92"/>
  <c r="CA127" i="92"/>
  <c r="BZ127" i="92"/>
  <c r="BY127" i="92"/>
  <c r="BX127" i="92"/>
  <c r="BW127" i="92"/>
  <c r="BV127" i="92"/>
  <c r="BU127" i="92"/>
  <c r="BT127" i="92"/>
  <c r="BS127" i="92"/>
  <c r="BR127" i="92"/>
  <c r="BQ127" i="92"/>
  <c r="BP127" i="92"/>
  <c r="BO127" i="92"/>
  <c r="BN127" i="92"/>
  <c r="BM127" i="92"/>
  <c r="BL127" i="92"/>
  <c r="BK127" i="92"/>
  <c r="BJ127" i="92"/>
  <c r="BI127" i="92"/>
  <c r="BH127" i="92"/>
  <c r="BG127" i="92"/>
  <c r="BF127" i="92"/>
  <c r="BE127" i="92"/>
  <c r="BD127" i="92"/>
  <c r="BC127" i="92"/>
  <c r="BB127" i="92"/>
  <c r="BA127" i="92"/>
  <c r="AZ127" i="92"/>
  <c r="AY127" i="92"/>
  <c r="AX127" i="92"/>
  <c r="AW127" i="92"/>
  <c r="AV127" i="92"/>
  <c r="AU127" i="92"/>
  <c r="AT127" i="92"/>
  <c r="AS127" i="92"/>
  <c r="CA116" i="92"/>
  <c r="BZ116" i="92"/>
  <c r="BY116" i="92"/>
  <c r="BX116" i="92"/>
  <c r="BW116" i="92"/>
  <c r="BV116" i="92"/>
  <c r="BU116" i="92"/>
  <c r="BT116" i="92"/>
  <c r="BS116" i="92"/>
  <c r="BR116" i="92"/>
  <c r="BQ116" i="92"/>
  <c r="BP116" i="92"/>
  <c r="BO116" i="92"/>
  <c r="BN116" i="92"/>
  <c r="BM116" i="92"/>
  <c r="BL116" i="92"/>
  <c r="BK116" i="92"/>
  <c r="BJ116" i="92"/>
  <c r="BI116" i="92"/>
  <c r="BH116" i="92"/>
  <c r="BG116" i="92"/>
  <c r="BF116" i="92"/>
  <c r="BE116" i="92"/>
  <c r="BD116" i="92"/>
  <c r="BC116" i="92"/>
  <c r="BB116" i="92"/>
  <c r="BA116" i="92"/>
  <c r="AZ116" i="92"/>
  <c r="AY116" i="92"/>
  <c r="AX116" i="92"/>
  <c r="AW116" i="92"/>
  <c r="AV116" i="92"/>
  <c r="AU116" i="92"/>
  <c r="AT116" i="92"/>
  <c r="AS116" i="92"/>
  <c r="CA113" i="92"/>
  <c r="BZ113" i="92"/>
  <c r="BY113" i="92"/>
  <c r="BX113" i="92"/>
  <c r="BW113" i="92"/>
  <c r="BV113" i="92"/>
  <c r="BU113" i="92"/>
  <c r="BT113" i="92"/>
  <c r="BS113" i="92"/>
  <c r="BR113" i="92"/>
  <c r="BQ113" i="92"/>
  <c r="BP113" i="92"/>
  <c r="BO113" i="92"/>
  <c r="BN113" i="92"/>
  <c r="BM113" i="92"/>
  <c r="BL113" i="92"/>
  <c r="BK113" i="92"/>
  <c r="BJ113" i="92"/>
  <c r="BI113" i="92"/>
  <c r="BH113" i="92"/>
  <c r="BG113" i="92"/>
  <c r="BF113" i="92"/>
  <c r="BE113" i="92"/>
  <c r="BD113" i="92"/>
  <c r="BC113" i="92"/>
  <c r="BB113" i="92"/>
  <c r="BA113" i="92"/>
  <c r="AZ113" i="92"/>
  <c r="AY113" i="92"/>
  <c r="AX113" i="92"/>
  <c r="AW113" i="92"/>
  <c r="AV113" i="92"/>
  <c r="AU113" i="92"/>
  <c r="AT113" i="92"/>
  <c r="AS113" i="92"/>
  <c r="CA105" i="92"/>
  <c r="BZ105" i="92"/>
  <c r="BY105" i="92"/>
  <c r="BX105" i="92"/>
  <c r="BW105" i="92"/>
  <c r="BV105" i="92"/>
  <c r="BU105" i="92"/>
  <c r="BT105" i="92"/>
  <c r="BS105" i="92"/>
  <c r="BR105" i="92"/>
  <c r="BQ105" i="92"/>
  <c r="BP105" i="92"/>
  <c r="BO105" i="92"/>
  <c r="BN105" i="92"/>
  <c r="BM105" i="92"/>
  <c r="BL105" i="92"/>
  <c r="BK105" i="92"/>
  <c r="BJ105" i="92"/>
  <c r="BI105" i="92"/>
  <c r="BH105" i="92"/>
  <c r="BG105" i="92"/>
  <c r="BF105" i="92"/>
  <c r="BE105" i="92"/>
  <c r="BD105" i="92"/>
  <c r="BC105" i="92"/>
  <c r="BB105" i="92"/>
  <c r="BA105" i="92"/>
  <c r="AZ105" i="92"/>
  <c r="AY105" i="92"/>
  <c r="AX105" i="92"/>
  <c r="AW105" i="92"/>
  <c r="AV105" i="92"/>
  <c r="AU105" i="92"/>
  <c r="AT105" i="92"/>
  <c r="AS105" i="92"/>
  <c r="CA94" i="92"/>
  <c r="BZ94" i="92"/>
  <c r="BY94" i="92"/>
  <c r="BX94" i="92"/>
  <c r="BW94" i="92"/>
  <c r="BV94" i="92"/>
  <c r="BU94" i="92"/>
  <c r="BT94" i="92"/>
  <c r="BS94" i="92"/>
  <c r="BR94" i="92"/>
  <c r="BQ94" i="92"/>
  <c r="BP94" i="92"/>
  <c r="BO94" i="92"/>
  <c r="BN94" i="92"/>
  <c r="BM94" i="92"/>
  <c r="BL94" i="92"/>
  <c r="BK94" i="92"/>
  <c r="BJ94" i="92"/>
  <c r="BI94" i="92"/>
  <c r="BH94" i="92"/>
  <c r="BG94" i="92"/>
  <c r="BF94" i="92"/>
  <c r="BE94" i="92"/>
  <c r="BD94" i="92"/>
  <c r="BC94" i="92"/>
  <c r="BB94" i="92"/>
  <c r="BA94" i="92"/>
  <c r="AZ94" i="92"/>
  <c r="AY94" i="92"/>
  <c r="AX94" i="92"/>
  <c r="AW94" i="92"/>
  <c r="AV94" i="92"/>
  <c r="AU94" i="92"/>
  <c r="AT94" i="92"/>
  <c r="AS94" i="92"/>
  <c r="CA91" i="92"/>
  <c r="BZ91" i="92"/>
  <c r="BY91" i="92"/>
  <c r="BX91" i="92"/>
  <c r="BW91" i="92"/>
  <c r="BV91" i="92"/>
  <c r="BU91" i="92"/>
  <c r="BT91" i="92"/>
  <c r="BS91" i="92"/>
  <c r="BR91" i="92"/>
  <c r="BQ91" i="92"/>
  <c r="BP91" i="92"/>
  <c r="BO91" i="92"/>
  <c r="BN91" i="92"/>
  <c r="BM91" i="92"/>
  <c r="BL91" i="92"/>
  <c r="BK91" i="92"/>
  <c r="BJ91" i="92"/>
  <c r="BI91" i="92"/>
  <c r="BH91" i="92"/>
  <c r="BG91" i="92"/>
  <c r="BF91" i="92"/>
  <c r="BE91" i="92"/>
  <c r="BD91" i="92"/>
  <c r="BC91" i="92"/>
  <c r="BB91" i="92"/>
  <c r="BA91" i="92"/>
  <c r="AZ91" i="92"/>
  <c r="AY91" i="92"/>
  <c r="AX91" i="92"/>
  <c r="AW91" i="92"/>
  <c r="AV91" i="92"/>
  <c r="AU91" i="92"/>
  <c r="AT91" i="92"/>
  <c r="AS91" i="92"/>
  <c r="CA76" i="92"/>
  <c r="BZ76" i="92"/>
  <c r="BY76" i="92"/>
  <c r="BX76" i="92"/>
  <c r="BW76" i="92"/>
  <c r="BV76" i="92"/>
  <c r="BU76" i="92"/>
  <c r="BT76" i="92"/>
  <c r="BS76" i="92"/>
  <c r="BR76" i="92"/>
  <c r="BQ76" i="92"/>
  <c r="BP76" i="92"/>
  <c r="BO76" i="92"/>
  <c r="BN76" i="92"/>
  <c r="BM76" i="92"/>
  <c r="BL76" i="92"/>
  <c r="BK76" i="92"/>
  <c r="BJ76" i="92"/>
  <c r="BI76" i="92"/>
  <c r="BH76" i="92"/>
  <c r="BG76" i="92"/>
  <c r="BF76" i="92"/>
  <c r="BE76" i="92"/>
  <c r="BD76" i="92"/>
  <c r="BC76" i="92"/>
  <c r="BB76" i="92"/>
  <c r="BA76" i="92"/>
  <c r="AZ76" i="92"/>
  <c r="AY76" i="92"/>
  <c r="AX76" i="92"/>
  <c r="AW76" i="92"/>
  <c r="AV76" i="92"/>
  <c r="AU76" i="92"/>
  <c r="AT76" i="92"/>
  <c r="AS76" i="92"/>
  <c r="CA65" i="92"/>
  <c r="BZ65" i="92"/>
  <c r="BY65" i="92"/>
  <c r="BX65" i="92"/>
  <c r="BW65" i="92"/>
  <c r="BV65" i="92"/>
  <c r="BU65" i="92"/>
  <c r="BT65" i="92"/>
  <c r="BS65" i="92"/>
  <c r="BR65" i="92"/>
  <c r="BQ65" i="92"/>
  <c r="BP65" i="92"/>
  <c r="BO65" i="92"/>
  <c r="BN65" i="92"/>
  <c r="BM65" i="92"/>
  <c r="BL65" i="92"/>
  <c r="BK65" i="92"/>
  <c r="BJ65" i="92"/>
  <c r="BI65" i="92"/>
  <c r="BH65" i="92"/>
  <c r="BG65" i="92"/>
  <c r="BF65" i="92"/>
  <c r="BE65" i="92"/>
  <c r="BD65" i="92"/>
  <c r="BC65" i="92"/>
  <c r="BB65" i="92"/>
  <c r="BA65" i="92"/>
  <c r="AZ65" i="92"/>
  <c r="AY65" i="92"/>
  <c r="AX65" i="92"/>
  <c r="AW65" i="92"/>
  <c r="AV65" i="92"/>
  <c r="AU65" i="92"/>
  <c r="AT65" i="92"/>
  <c r="AS65" i="92"/>
  <c r="CA62" i="92"/>
  <c r="BZ62" i="92"/>
  <c r="BY62" i="92"/>
  <c r="BX62" i="92"/>
  <c r="BW62" i="92"/>
  <c r="BV62" i="92"/>
  <c r="BU62" i="92"/>
  <c r="BT62" i="92"/>
  <c r="BS62" i="92"/>
  <c r="BR62" i="92"/>
  <c r="BQ62" i="92"/>
  <c r="BP62" i="92"/>
  <c r="BO62" i="92"/>
  <c r="BN62" i="92"/>
  <c r="BM62" i="92"/>
  <c r="BL62" i="92"/>
  <c r="BK62" i="92"/>
  <c r="BJ62" i="92"/>
  <c r="BI62" i="92"/>
  <c r="BH62" i="92"/>
  <c r="BG62" i="92"/>
  <c r="BF62" i="92"/>
  <c r="BE62" i="92"/>
  <c r="BD62" i="92"/>
  <c r="BC62" i="92"/>
  <c r="BB62" i="92"/>
  <c r="BA62" i="92"/>
  <c r="AZ62" i="92"/>
  <c r="AY62" i="92"/>
  <c r="AX62" i="92"/>
  <c r="AW62" i="92"/>
  <c r="AV62" i="92"/>
  <c r="AU62" i="92"/>
  <c r="AT62" i="92"/>
  <c r="AS62" i="92"/>
  <c r="CA46" i="92"/>
  <c r="BZ46" i="92"/>
  <c r="BY46" i="92"/>
  <c r="BX46" i="92"/>
  <c r="BW46" i="92"/>
  <c r="BV46" i="92"/>
  <c r="BU46" i="92"/>
  <c r="BT46" i="92"/>
  <c r="BS46" i="92"/>
  <c r="BR46" i="92"/>
  <c r="BQ46" i="92"/>
  <c r="BP46" i="92"/>
  <c r="BO46" i="92"/>
  <c r="BN46" i="92"/>
  <c r="BM46" i="92"/>
  <c r="BL46" i="92"/>
  <c r="BK46" i="92"/>
  <c r="BJ46" i="92"/>
  <c r="BI46" i="92"/>
  <c r="BH46" i="92"/>
  <c r="BG46" i="92"/>
  <c r="BF46" i="92"/>
  <c r="BE46" i="92"/>
  <c r="BD46" i="92"/>
  <c r="BC46" i="92"/>
  <c r="BB46" i="92"/>
  <c r="BA46" i="92"/>
  <c r="AZ46" i="92"/>
  <c r="AY46" i="92"/>
  <c r="AX46" i="92"/>
  <c r="AW46" i="92"/>
  <c r="AV46" i="92"/>
  <c r="AU46" i="92"/>
  <c r="AT46" i="92"/>
  <c r="AS46" i="92"/>
  <c r="CA35" i="92"/>
  <c r="BZ35" i="92"/>
  <c r="BY35" i="92"/>
  <c r="BX35" i="92"/>
  <c r="BW35" i="92"/>
  <c r="BV35" i="92"/>
  <c r="BU35" i="92"/>
  <c r="BT35" i="92"/>
  <c r="BS35" i="92"/>
  <c r="BR35" i="92"/>
  <c r="BQ35" i="92"/>
  <c r="BP35" i="92"/>
  <c r="BO35" i="92"/>
  <c r="BN35" i="92"/>
  <c r="BM35" i="92"/>
  <c r="BL35" i="92"/>
  <c r="BK35" i="92"/>
  <c r="BJ35" i="92"/>
  <c r="BI35" i="92"/>
  <c r="BH35" i="92"/>
  <c r="BG35" i="92"/>
  <c r="BF35" i="92"/>
  <c r="BE35" i="92"/>
  <c r="BD35" i="92"/>
  <c r="BC35" i="92"/>
  <c r="BB35" i="92"/>
  <c r="BA35" i="92"/>
  <c r="AZ35" i="92"/>
  <c r="AY35" i="92"/>
  <c r="AX35" i="92"/>
  <c r="AW35" i="92"/>
  <c r="AV35" i="92"/>
  <c r="AU35" i="92"/>
  <c r="AT35" i="92"/>
  <c r="AS35" i="92"/>
  <c r="CA32" i="92"/>
  <c r="BZ32" i="92"/>
  <c r="BY32" i="92"/>
  <c r="BX32" i="92"/>
  <c r="BW32" i="92"/>
  <c r="BV32" i="92"/>
  <c r="BU32" i="92"/>
  <c r="BT32" i="92"/>
  <c r="BS32" i="92"/>
  <c r="BR32" i="92"/>
  <c r="BQ32" i="92"/>
  <c r="BP32" i="92"/>
  <c r="BO32" i="92"/>
  <c r="BN32" i="92"/>
  <c r="BM32" i="92"/>
  <c r="BL32" i="92"/>
  <c r="BK32" i="92"/>
  <c r="BJ32" i="92"/>
  <c r="BI32" i="92"/>
  <c r="BH32" i="92"/>
  <c r="BG32" i="92"/>
  <c r="BF32" i="92"/>
  <c r="BE32" i="92"/>
  <c r="BD32" i="92"/>
  <c r="BC32" i="92"/>
  <c r="BB32" i="92"/>
  <c r="BA32" i="92"/>
  <c r="AZ32" i="92"/>
  <c r="AY32" i="92"/>
  <c r="AX32" i="92"/>
  <c r="AW32" i="92"/>
  <c r="AV32" i="92"/>
  <c r="AU32" i="92"/>
  <c r="AT32" i="92"/>
  <c r="AS32" i="92"/>
  <c r="CA24" i="92"/>
  <c r="BZ24" i="92"/>
  <c r="BY24" i="92"/>
  <c r="BX24" i="92"/>
  <c r="BW24" i="92"/>
  <c r="BV24" i="92"/>
  <c r="BU24" i="92"/>
  <c r="BT24" i="92"/>
  <c r="BS24" i="92"/>
  <c r="BR24" i="92"/>
  <c r="BQ24" i="92"/>
  <c r="BP24" i="92"/>
  <c r="BO24" i="92"/>
  <c r="BN24" i="92"/>
  <c r="BM24" i="92"/>
  <c r="BL24" i="92"/>
  <c r="BK24" i="92"/>
  <c r="BJ24" i="92"/>
  <c r="BI24" i="92"/>
  <c r="BH24" i="92"/>
  <c r="BG24" i="92"/>
  <c r="BF24" i="92"/>
  <c r="BE24" i="92"/>
  <c r="BD24" i="92"/>
  <c r="BC24" i="92"/>
  <c r="BB24" i="92"/>
  <c r="BA24" i="92"/>
  <c r="AZ24" i="92"/>
  <c r="AY24" i="92"/>
  <c r="AX24" i="92"/>
  <c r="AW24" i="92"/>
  <c r="AV24" i="92"/>
  <c r="AU24" i="92"/>
  <c r="AT24" i="92"/>
  <c r="AS24" i="92"/>
  <c r="CA13" i="92"/>
  <c r="BZ13" i="92"/>
  <c r="BY13" i="92"/>
  <c r="BX13" i="92"/>
  <c r="BW13" i="92"/>
  <c r="BV13" i="92"/>
  <c r="BU13" i="92"/>
  <c r="BT13" i="92"/>
  <c r="BS13" i="92"/>
  <c r="BR13" i="92"/>
  <c r="BQ13" i="92"/>
  <c r="BP13" i="92"/>
  <c r="BO13" i="92"/>
  <c r="BN13" i="92"/>
  <c r="BM13" i="92"/>
  <c r="BL13" i="92"/>
  <c r="BK13" i="92"/>
  <c r="BJ13" i="92"/>
  <c r="BI13" i="92"/>
  <c r="BH13" i="92"/>
  <c r="BG13" i="92"/>
  <c r="BF13" i="92"/>
  <c r="BE13" i="92"/>
  <c r="BD13" i="92"/>
  <c r="BC13" i="92"/>
  <c r="BB13" i="92"/>
  <c r="BA13" i="92"/>
  <c r="AZ13" i="92"/>
  <c r="AY13" i="92"/>
  <c r="AX13" i="92"/>
  <c r="AW13" i="92"/>
  <c r="AV13" i="92"/>
  <c r="AU13" i="92"/>
  <c r="AT13" i="92"/>
  <c r="AS13" i="92"/>
  <c r="CA10" i="92"/>
  <c r="BZ10" i="92"/>
  <c r="BY10" i="92"/>
  <c r="BX10" i="92"/>
  <c r="BW10" i="92"/>
  <c r="BV10" i="92"/>
  <c r="BU10" i="92"/>
  <c r="BT10" i="92"/>
  <c r="BS10" i="92"/>
  <c r="BR10" i="92"/>
  <c r="BQ10" i="92"/>
  <c r="BP10" i="92"/>
  <c r="BO10" i="92"/>
  <c r="BN10" i="92"/>
  <c r="BM10" i="92"/>
  <c r="BL10" i="92"/>
  <c r="BK10" i="92"/>
  <c r="BJ10" i="92"/>
  <c r="BI10" i="92"/>
  <c r="BH10" i="92"/>
  <c r="BG10" i="92"/>
  <c r="BF10" i="92"/>
  <c r="BE10" i="92"/>
  <c r="BD10" i="92"/>
  <c r="BC10" i="92"/>
  <c r="BB10" i="92"/>
  <c r="BA10" i="92"/>
  <c r="AZ10" i="92"/>
  <c r="AY10" i="92"/>
  <c r="AX10" i="92"/>
  <c r="AW10" i="92"/>
  <c r="AV10" i="92"/>
  <c r="AU10" i="92"/>
  <c r="AT10" i="92"/>
  <c r="AS10" i="92"/>
  <c r="CA8" i="92"/>
  <c r="BZ8" i="92"/>
  <c r="BY8" i="92"/>
  <c r="BX8" i="92"/>
  <c r="BW8" i="92"/>
  <c r="BV8" i="92"/>
  <c r="BU8" i="92"/>
  <c r="BT8" i="92"/>
  <c r="BS8" i="92"/>
  <c r="BR8" i="92"/>
  <c r="BQ8" i="92"/>
  <c r="BP8" i="92"/>
  <c r="BO8" i="92"/>
  <c r="BN8" i="92"/>
  <c r="BM8" i="92"/>
  <c r="BL8" i="92"/>
  <c r="BK8" i="92"/>
  <c r="BJ8" i="92"/>
  <c r="BI8" i="92"/>
  <c r="BH8" i="92"/>
  <c r="BG8" i="92"/>
  <c r="BF8" i="92"/>
  <c r="BE8" i="92"/>
  <c r="BD8" i="92"/>
  <c r="BC8" i="92"/>
  <c r="BB8" i="92"/>
  <c r="BA8" i="92"/>
  <c r="AZ8" i="92"/>
  <c r="AY8" i="92"/>
  <c r="AX8" i="92"/>
  <c r="AW8" i="92"/>
  <c r="AV8" i="92"/>
  <c r="AU8" i="92"/>
  <c r="AT8" i="92"/>
  <c r="AS8" i="92"/>
  <c r="AQ127" i="92"/>
  <c r="AQ116" i="92"/>
  <c r="AQ113" i="92"/>
  <c r="AQ105" i="92"/>
  <c r="AQ94" i="92"/>
  <c r="AQ91" i="92"/>
  <c r="AQ76" i="92"/>
  <c r="AQ65" i="92"/>
  <c r="AQ62" i="92"/>
  <c r="AQ46" i="92"/>
  <c r="AQ35" i="92"/>
  <c r="AQ32" i="92"/>
  <c r="AQ24" i="92"/>
  <c r="AQ13" i="92"/>
  <c r="AQ10" i="92"/>
  <c r="AQ8" i="92"/>
  <c r="BG28" i="92"/>
  <c r="BG52" i="92"/>
  <c r="BG111" i="92"/>
  <c r="BG133" i="92"/>
  <c r="BF27" i="92"/>
  <c r="BF55" i="92"/>
  <c r="BF82" i="92"/>
  <c r="BF109" i="92"/>
  <c r="BF131" i="92"/>
  <c r="AY8" i="91"/>
  <c r="AQ8" i="91"/>
  <c r="AR7" i="91"/>
  <c r="AD7" i="91"/>
  <c r="AW8" i="91"/>
  <c r="AV8" i="91"/>
  <c r="AU8" i="91"/>
  <c r="AT8" i="91"/>
  <c r="AS8" i="91"/>
  <c r="AR8" i="91"/>
  <c r="AO8" i="91"/>
  <c r="AN8" i="91"/>
  <c r="AM8" i="91"/>
  <c r="AL8" i="91"/>
  <c r="AK8" i="91"/>
  <c r="AJ8" i="91"/>
  <c r="AI8" i="91"/>
  <c r="AH8" i="91"/>
  <c r="AG8" i="91"/>
  <c r="AF8" i="91"/>
  <c r="AE8" i="91"/>
  <c r="AD8" i="91"/>
  <c r="BA8" i="90"/>
  <c r="AY8" i="90"/>
  <c r="AW8" i="90"/>
  <c r="AV8" i="90"/>
  <c r="AU8" i="90"/>
  <c r="AT8" i="90"/>
  <c r="AS8" i="90"/>
  <c r="AR8" i="90"/>
  <c r="AQ8" i="90"/>
  <c r="AP8" i="90"/>
  <c r="AO8" i="90"/>
  <c r="AN8" i="90"/>
  <c r="AM8" i="90"/>
  <c r="AL8" i="90"/>
  <c r="AK8" i="90"/>
  <c r="AJ8" i="90"/>
  <c r="AI8" i="90"/>
  <c r="AH8" i="90"/>
  <c r="AG8" i="90"/>
  <c r="AF8" i="90"/>
  <c r="AE8" i="90"/>
  <c r="AD8" i="90"/>
  <c r="AC8" i="90"/>
  <c r="AC7" i="90"/>
  <c r="P7" i="30"/>
  <c r="CA27" i="92"/>
  <c r="CA55" i="92"/>
  <c r="CA82" i="92"/>
  <c r="CA109" i="92"/>
  <c r="CA130" i="92"/>
  <c r="BZ49" i="92"/>
  <c r="BZ82" i="92"/>
  <c r="BZ109" i="92"/>
  <c r="BZ131" i="92"/>
  <c r="BY30" i="92"/>
  <c r="BY55" i="92"/>
  <c r="BY84" i="92"/>
  <c r="BY108" i="92"/>
  <c r="BY131" i="92"/>
  <c r="BX27" i="92"/>
  <c r="BX49" i="92"/>
  <c r="BX79" i="92"/>
  <c r="BX111" i="92"/>
  <c r="BX131" i="92"/>
  <c r="BW27" i="92"/>
  <c r="BW55" i="92"/>
  <c r="BW79" i="92"/>
  <c r="BW131" i="92"/>
  <c r="BV28" i="92"/>
  <c r="BV55" i="92"/>
  <c r="BV84" i="92"/>
  <c r="BV109" i="92"/>
  <c r="BV131" i="92"/>
  <c r="BU55" i="92"/>
  <c r="BU79" i="92"/>
  <c r="BU109" i="92"/>
  <c r="BU131" i="92"/>
  <c r="BT27" i="92"/>
  <c r="BT52" i="92"/>
  <c r="BT84" i="92"/>
  <c r="BT109" i="92"/>
  <c r="BT131" i="92"/>
  <c r="BS49" i="92"/>
  <c r="BS82" i="92"/>
  <c r="BS111" i="92"/>
  <c r="BS131" i="92"/>
  <c r="BR28" i="92"/>
  <c r="BR52" i="92"/>
  <c r="BR79" i="92"/>
  <c r="BR108" i="92"/>
  <c r="BR131" i="92"/>
  <c r="BQ28" i="92"/>
  <c r="BQ79" i="92"/>
  <c r="BQ109" i="92"/>
  <c r="BP28" i="92"/>
  <c r="BP55" i="92"/>
  <c r="BP84" i="92"/>
  <c r="BP109" i="92"/>
  <c r="BP130" i="92"/>
  <c r="BO27" i="92"/>
  <c r="BO55" i="92"/>
  <c r="BO84" i="92"/>
  <c r="BO109" i="92"/>
  <c r="BO130" i="92"/>
  <c r="BN27" i="92"/>
  <c r="BN55" i="92"/>
  <c r="BN84" i="92"/>
  <c r="BN111" i="92"/>
  <c r="BN131" i="92"/>
  <c r="BM28" i="92"/>
  <c r="BM131" i="92"/>
  <c r="BL27" i="92"/>
  <c r="BL55" i="92"/>
  <c r="BL79" i="92"/>
  <c r="BL131" i="92"/>
  <c r="BK30" i="92"/>
  <c r="BK55" i="92"/>
  <c r="BK84" i="92"/>
  <c r="BK109" i="92"/>
  <c r="BJ27" i="92"/>
  <c r="BJ55" i="92"/>
  <c r="BJ84" i="92"/>
  <c r="BJ111" i="92"/>
  <c r="BJ131" i="92"/>
  <c r="BI30" i="92"/>
  <c r="BI55" i="92"/>
  <c r="BI80" i="92"/>
  <c r="BI108" i="92"/>
  <c r="BI133" i="92"/>
  <c r="BH28" i="92"/>
  <c r="BH55" i="92"/>
  <c r="BH84" i="92"/>
  <c r="BH111" i="92"/>
  <c r="BH131" i="92"/>
  <c r="BE28" i="92"/>
  <c r="BE52" i="92"/>
  <c r="BE84" i="92"/>
  <c r="BE109" i="92"/>
  <c r="BE130" i="92"/>
  <c r="BD28" i="92"/>
  <c r="BD55" i="92"/>
  <c r="BD84" i="92"/>
  <c r="BD111" i="92"/>
  <c r="BD131" i="92"/>
  <c r="BC28" i="92"/>
  <c r="BC52" i="92"/>
  <c r="BC84" i="92"/>
  <c r="BC108" i="92"/>
  <c r="BC131" i="92"/>
  <c r="BB30" i="92"/>
  <c r="BB55" i="92"/>
  <c r="BB82" i="92"/>
  <c r="BB133" i="92"/>
  <c r="BA30" i="92"/>
  <c r="BA55" i="92"/>
  <c r="BA111" i="92"/>
  <c r="BA131" i="92"/>
  <c r="AZ27" i="92"/>
  <c r="AZ79" i="92"/>
  <c r="AZ111" i="92"/>
  <c r="Y8" i="30"/>
  <c r="Q8" i="30"/>
  <c r="R8" i="30"/>
  <c r="S8" i="30"/>
  <c r="T8" i="30"/>
  <c r="U8" i="30"/>
  <c r="V8" i="30"/>
  <c r="W8" i="30"/>
  <c r="P8" i="30"/>
  <c r="AS130" i="92"/>
  <c r="AT131" i="92"/>
  <c r="AU131" i="92"/>
  <c r="AV133" i="92"/>
  <c r="AW133" i="92"/>
  <c r="AX131" i="92"/>
  <c r="AY130" i="92"/>
  <c r="AS27" i="92"/>
  <c r="AS79" i="92"/>
  <c r="AS111" i="92"/>
  <c r="AT27" i="92"/>
  <c r="AT55" i="92"/>
  <c r="AT84" i="92"/>
  <c r="AT109" i="92"/>
  <c r="AU28" i="92"/>
  <c r="AU55" i="92"/>
  <c r="AU84" i="92"/>
  <c r="AU109" i="92"/>
  <c r="AV28" i="92"/>
  <c r="AV55" i="92"/>
  <c r="AV109" i="92"/>
  <c r="AW30" i="92"/>
  <c r="AW55" i="92"/>
  <c r="AW84" i="92"/>
  <c r="AW109" i="92"/>
  <c r="AX30" i="92"/>
  <c r="AX52" i="92"/>
  <c r="AX84" i="92"/>
  <c r="AX108" i="92"/>
  <c r="AY27" i="92"/>
  <c r="AY55" i="92"/>
  <c r="AY82" i="92"/>
  <c r="AY109" i="92"/>
  <c r="AQ52" i="92"/>
  <c r="AQ84" i="92"/>
  <c r="AQ109" i="92"/>
  <c r="AQ133" i="92"/>
  <c r="AA8" i="30"/>
  <c r="BD133" i="92"/>
  <c r="BX30" i="92"/>
  <c r="BG27" i="92"/>
  <c r="BG130" i="92"/>
  <c r="BA27" i="92"/>
  <c r="BG30" i="92"/>
  <c r="BM133" i="92"/>
  <c r="BF108" i="92"/>
  <c r="BG79" i="92"/>
  <c r="AT80" i="92"/>
  <c r="BA108" i="92"/>
  <c r="BT28" i="92"/>
  <c r="BT30" i="92"/>
  <c r="BU52" i="92"/>
  <c r="BW50" i="92"/>
  <c r="BS109" i="92"/>
  <c r="AU130" i="92"/>
  <c r="BV133" i="92"/>
  <c r="BP131" i="92"/>
  <c r="BP133" i="92"/>
  <c r="BY109" i="92"/>
  <c r="AQ111" i="92"/>
  <c r="BG108" i="92"/>
  <c r="BJ50" i="92"/>
  <c r="BJ49" i="92"/>
  <c r="BV130" i="92"/>
  <c r="BZ27" i="92"/>
  <c r="BZ30" i="92"/>
  <c r="BZ28" i="92"/>
  <c r="AU133" i="92"/>
  <c r="BR27" i="92"/>
  <c r="BN49" i="92"/>
  <c r="BZ52" i="92"/>
  <c r="AT82" i="92"/>
  <c r="BS130" i="92"/>
  <c r="BF130" i="92"/>
  <c r="BG49" i="92"/>
  <c r="BV111" i="92"/>
  <c r="BV108" i="92"/>
  <c r="BA133" i="92"/>
  <c r="BO30" i="92"/>
  <c r="BY82" i="92"/>
  <c r="BX50" i="92"/>
  <c r="AW28" i="92"/>
  <c r="AW27" i="92"/>
  <c r="BO28" i="92"/>
  <c r="BF79" i="92"/>
  <c r="BN52" i="92"/>
  <c r="BB79" i="92"/>
  <c r="BD130" i="92"/>
  <c r="BW49" i="92"/>
  <c r="BF111" i="92"/>
  <c r="BY133" i="92"/>
  <c r="BS108" i="92"/>
  <c r="AQ108" i="92"/>
  <c r="BT111" i="92"/>
  <c r="BI27" i="92"/>
  <c r="BP49" i="92"/>
  <c r="BY111" i="92"/>
  <c r="AU108" i="92"/>
  <c r="BQ111" i="92"/>
  <c r="BT79" i="92"/>
  <c r="BG131" i="92"/>
  <c r="AT52" i="92"/>
  <c r="BZ79" i="92"/>
  <c r="BY130" i="92"/>
  <c r="BE49" i="92"/>
  <c r="BL49" i="92"/>
  <c r="BA130" i="92"/>
  <c r="BZ133" i="92"/>
  <c r="AT130" i="92"/>
  <c r="BQ108" i="92"/>
  <c r="BY28" i="92"/>
  <c r="BZ130" i="92"/>
  <c r="AW130" i="92"/>
  <c r="BH27" i="92"/>
  <c r="BJ30" i="92"/>
  <c r="AT79" i="92"/>
  <c r="BA28" i="92"/>
  <c r="AQ50" i="92"/>
  <c r="AW108" i="92"/>
  <c r="BS80" i="92"/>
  <c r="BA52" i="92"/>
  <c r="AQ80" i="92"/>
  <c r="BC109" i="92"/>
  <c r="AQ79" i="92"/>
  <c r="BK52" i="92"/>
  <c r="BA49" i="92"/>
  <c r="BA50" i="92"/>
  <c r="BK28" i="92"/>
  <c r="AU50" i="92"/>
  <c r="BU130" i="92"/>
  <c r="AQ130" i="92"/>
  <c r="AT133" i="92"/>
  <c r="BK27" i="92"/>
  <c r="AU52" i="92"/>
  <c r="AS82" i="92"/>
  <c r="BQ27" i="92"/>
  <c r="AU49" i="92"/>
  <c r="AY28" i="92"/>
  <c r="AZ108" i="92"/>
  <c r="BC130" i="92"/>
  <c r="BL50" i="92"/>
  <c r="AY30" i="92"/>
  <c r="AQ131" i="92"/>
  <c r="AW80" i="92"/>
  <c r="BH80" i="92"/>
  <c r="BR133" i="92"/>
  <c r="AW131" i="92"/>
  <c r="BD82" i="92"/>
  <c r="BD49" i="92"/>
  <c r="BI79" i="92"/>
  <c r="AT28" i="92"/>
  <c r="AY50" i="92"/>
  <c r="AW82" i="92"/>
  <c r="BN133" i="92"/>
  <c r="BO82" i="92"/>
  <c r="BO108" i="92"/>
  <c r="BS134" i="92"/>
  <c r="CA79" i="92"/>
  <c r="BO79" i="92"/>
  <c r="BS52" i="92"/>
  <c r="BH130" i="92"/>
  <c r="AU80" i="92"/>
  <c r="BR130" i="92"/>
  <c r="AZ109" i="92"/>
  <c r="AS108" i="92"/>
  <c r="BM130" i="92"/>
  <c r="AS109" i="92"/>
  <c r="BD79" i="92"/>
  <c r="BC133" i="92"/>
  <c r="BH108" i="92"/>
  <c r="AS28" i="92"/>
  <c r="AS133" i="92"/>
  <c r="BQ82" i="92"/>
  <c r="BW52" i="92"/>
  <c r="BL52" i="92"/>
  <c r="AU82" i="92"/>
  <c r="AU111" i="92"/>
  <c r="BD80" i="92"/>
  <c r="AT30" i="92"/>
  <c r="AY49" i="92"/>
  <c r="AW79" i="92"/>
  <c r="AV108" i="92"/>
  <c r="BG109" i="92"/>
  <c r="AX50" i="92"/>
  <c r="BA109" i="92"/>
  <c r="BC27" i="92"/>
  <c r="BH30" i="92"/>
  <c r="BJ52" i="92"/>
  <c r="BC30" i="92"/>
  <c r="BD109" i="92"/>
  <c r="BE30" i="92"/>
  <c r="BT80" i="92"/>
  <c r="BL30" i="92"/>
  <c r="BO49" i="92"/>
  <c r="BO52" i="92"/>
  <c r="BJ108" i="92"/>
  <c r="BB28" i="92"/>
  <c r="BR30" i="92"/>
  <c r="BE27" i="92"/>
  <c r="BT82" i="92"/>
  <c r="AS30" i="92"/>
  <c r="BI111" i="92"/>
  <c r="BL134" i="92"/>
  <c r="BU82" i="92"/>
  <c r="BJ80" i="92"/>
  <c r="AT49" i="92"/>
  <c r="BW130" i="92"/>
  <c r="BB27" i="92"/>
  <c r="BU133" i="92"/>
  <c r="BJ82" i="92"/>
  <c r="AV111" i="92"/>
  <c r="BN108" i="92"/>
  <c r="BK82" i="92"/>
  <c r="BF30" i="92"/>
  <c r="BK79" i="92"/>
  <c r="BP27" i="92"/>
  <c r="CA133" i="92"/>
  <c r="BM79" i="92"/>
  <c r="BM84" i="92"/>
  <c r="AX27" i="92"/>
  <c r="BV49" i="92"/>
  <c r="BK108" i="92"/>
  <c r="BB80" i="92"/>
  <c r="BB84" i="92"/>
  <c r="BI134" i="92"/>
  <c r="BW133" i="92"/>
  <c r="CA131" i="92"/>
  <c r="BM134" i="92"/>
  <c r="BE108" i="92"/>
  <c r="AY134" i="92"/>
  <c r="BS30" i="92"/>
  <c r="AX28" i="92"/>
  <c r="BU49" i="92"/>
  <c r="BU50" i="92"/>
  <c r="BT134" i="92"/>
  <c r="BY27" i="92"/>
  <c r="BH79" i="92"/>
  <c r="BO111" i="92"/>
  <c r="BH49" i="92"/>
  <c r="BU111" i="92"/>
  <c r="BJ133" i="92"/>
  <c r="BD30" i="92"/>
  <c r="AX49" i="92"/>
  <c r="AX55" i="92"/>
  <c r="AS80" i="92"/>
  <c r="AS84" i="92"/>
  <c r="AZ80" i="92"/>
  <c r="AZ84" i="92"/>
  <c r="BD27" i="92"/>
  <c r="BI49" i="92"/>
  <c r="BR109" i="92"/>
  <c r="BS50" i="92"/>
  <c r="BS55" i="92"/>
  <c r="BV50" i="92"/>
  <c r="BF80" i="92"/>
  <c r="BF84" i="92"/>
  <c r="BU108" i="92"/>
  <c r="AY80" i="92"/>
  <c r="AY84" i="92"/>
  <c r="BL80" i="92"/>
  <c r="BL84" i="92"/>
  <c r="BR80" i="92"/>
  <c r="BR84" i="92"/>
  <c r="BP134" i="92"/>
  <c r="BQ52" i="92"/>
  <c r="BQ55" i="92"/>
  <c r="BR49" i="92"/>
  <c r="BR55" i="92"/>
  <c r="AS52" i="92"/>
  <c r="AS55" i="92"/>
  <c r="BI50" i="92"/>
  <c r="BR111" i="92"/>
  <c r="BX80" i="92"/>
  <c r="BX84" i="92"/>
  <c r="BI28" i="92"/>
  <c r="BP50" i="92"/>
  <c r="BP52" i="92"/>
  <c r="BX82" i="92"/>
  <c r="BO134" i="92"/>
  <c r="AY52" i="92"/>
  <c r="BT108" i="92"/>
  <c r="BF50" i="92"/>
  <c r="BV27" i="92"/>
  <c r="BK80" i="92"/>
  <c r="BP30" i="92"/>
  <c r="BQ30" i="92"/>
  <c r="BW134" i="92"/>
  <c r="BX52" i="92"/>
  <c r="BX55" i="92"/>
  <c r="BF133" i="92"/>
  <c r="BL28" i="92"/>
  <c r="AZ50" i="92"/>
  <c r="AZ55" i="92"/>
  <c r="BT133" i="92"/>
  <c r="BQ50" i="92"/>
  <c r="BL82" i="92"/>
  <c r="BF52" i="92"/>
  <c r="BQ49" i="92"/>
  <c r="AZ52" i="92"/>
  <c r="BV30" i="92"/>
  <c r="BY49" i="92"/>
  <c r="AY111" i="92"/>
  <c r="BX130" i="92"/>
  <c r="BE50" i="92"/>
  <c r="BE55" i="92"/>
  <c r="BT50" i="92"/>
  <c r="BT55" i="92"/>
  <c r="BW80" i="92"/>
  <c r="BW84" i="92"/>
  <c r="CA80" i="92"/>
  <c r="CA84" i="92"/>
  <c r="AZ134" i="92"/>
  <c r="BF134" i="92"/>
  <c r="BC50" i="92"/>
  <c r="BC55" i="92"/>
  <c r="AY79" i="92"/>
  <c r="AT111" i="92"/>
  <c r="BM82" i="92"/>
  <c r="BJ130" i="92"/>
  <c r="BA82" i="92"/>
  <c r="BA84" i="92"/>
  <c r="BZ80" i="92"/>
  <c r="BZ84" i="92"/>
  <c r="CA50" i="92"/>
  <c r="BG80" i="92"/>
  <c r="BG84" i="92"/>
  <c r="AV82" i="92"/>
  <c r="AV84" i="92"/>
  <c r="BM49" i="92"/>
  <c r="BM55" i="92"/>
  <c r="BQ80" i="92"/>
  <c r="BQ84" i="92"/>
  <c r="BU80" i="92"/>
  <c r="BU84" i="92"/>
  <c r="BI52" i="92"/>
  <c r="BF28" i="92"/>
  <c r="AZ49" i="92"/>
  <c r="AV79" i="92"/>
  <c r="BP108" i="92"/>
  <c r="AS131" i="92"/>
  <c r="BF49" i="92"/>
  <c r="BH82" i="92"/>
  <c r="AW111" i="92"/>
  <c r="AT134" i="92"/>
  <c r="AV80" i="92"/>
  <c r="BP111" i="92"/>
  <c r="CA111" i="92"/>
  <c r="BX133" i="92"/>
  <c r="BH52" i="92"/>
  <c r="AX130" i="92"/>
  <c r="AQ49" i="92"/>
  <c r="AQ55" i="92"/>
  <c r="BI82" i="92"/>
  <c r="BI84" i="92"/>
  <c r="BS79" i="92"/>
  <c r="BS84" i="92"/>
  <c r="BZ50" i="92"/>
  <c r="BZ55" i="92"/>
  <c r="BG50" i="92"/>
  <c r="BG55" i="92"/>
  <c r="BU28" i="92"/>
  <c r="BU27" i="92"/>
  <c r="AV52" i="92"/>
  <c r="AZ131" i="92"/>
  <c r="AZ133" i="92"/>
  <c r="AV50" i="92"/>
  <c r="BD50" i="92"/>
  <c r="BD52" i="92"/>
  <c r="BU134" i="92"/>
  <c r="AV49" i="92"/>
  <c r="AT50" i="92"/>
  <c r="BB108" i="92"/>
  <c r="BB111" i="92"/>
  <c r="BB109" i="92"/>
  <c r="BW28" i="92"/>
  <c r="BW30" i="92"/>
  <c r="BU30" i="92"/>
  <c r="BM80" i="92"/>
  <c r="AQ134" i="92"/>
  <c r="AQ27" i="92"/>
  <c r="BE79" i="92"/>
  <c r="BE82" i="92"/>
  <c r="BE80" i="92"/>
  <c r="BH109" i="92"/>
  <c r="BI109" i="92"/>
  <c r="BN109" i="92"/>
  <c r="BR82" i="92"/>
  <c r="CA108" i="92"/>
  <c r="AT108" i="92"/>
  <c r="CA28" i="92"/>
  <c r="CA134" i="92"/>
  <c r="AV131" i="92"/>
  <c r="AY108" i="92"/>
  <c r="AV27" i="92"/>
  <c r="BW82" i="92"/>
  <c r="BY79" i="92"/>
  <c r="BJ28" i="92"/>
  <c r="BY80" i="92"/>
  <c r="AV30" i="92"/>
  <c r="BS133" i="92"/>
  <c r="CA49" i="92"/>
  <c r="AV130" i="92"/>
  <c r="AZ82" i="92"/>
  <c r="BN130" i="92"/>
  <c r="BZ134" i="92"/>
  <c r="CA52" i="92"/>
  <c r="BG82" i="92"/>
  <c r="BJ109" i="92"/>
  <c r="AV134" i="92"/>
  <c r="BE111" i="92"/>
  <c r="BK111" i="92"/>
  <c r="BT49" i="92"/>
  <c r="CA30" i="92"/>
  <c r="AQ30" i="92"/>
  <c r="AQ28" i="92"/>
  <c r="AS49" i="92"/>
  <c r="AS50" i="92"/>
  <c r="BV80" i="92"/>
  <c r="BV79" i="92"/>
  <c r="BV82" i="92"/>
  <c r="BN80" i="92"/>
  <c r="BN79" i="92"/>
  <c r="BN82" i="92"/>
  <c r="BN50" i="92"/>
  <c r="BP79" i="92"/>
  <c r="BP80" i="92"/>
  <c r="BP82" i="92"/>
  <c r="BV52" i="92"/>
  <c r="AZ28" i="92"/>
  <c r="AZ30" i="92"/>
  <c r="AX80" i="92"/>
  <c r="AX82" i="92"/>
  <c r="AX79" i="92"/>
  <c r="BH50" i="92"/>
  <c r="BK50" i="92"/>
  <c r="BK49" i="92"/>
  <c r="BM109" i="92"/>
  <c r="BM108" i="92"/>
  <c r="BM111" i="92"/>
  <c r="BN30" i="92"/>
  <c r="BN28" i="92"/>
  <c r="BY50" i="92"/>
  <c r="BY52" i="92"/>
  <c r="BD108" i="92"/>
  <c r="BJ79" i="92"/>
  <c r="BB50" i="92"/>
  <c r="BB49" i="92"/>
  <c r="BB52" i="92"/>
  <c r="AU30" i="92"/>
  <c r="AU27" i="92"/>
  <c r="BI131" i="92"/>
  <c r="BI130" i="92"/>
  <c r="AY133" i="92"/>
  <c r="AY131" i="92"/>
  <c r="BL109" i="92"/>
  <c r="BL108" i="92"/>
  <c r="BL111" i="92"/>
  <c r="BS28" i="92"/>
  <c r="BS27" i="92"/>
  <c r="BR50" i="92"/>
  <c r="BM52" i="92"/>
  <c r="AZ130" i="92"/>
  <c r="BH133" i="92"/>
  <c r="BM30" i="92"/>
  <c r="BM27" i="92"/>
  <c r="BT130" i="92"/>
  <c r="BZ111" i="92"/>
  <c r="BZ108" i="92"/>
  <c r="BA80" i="92"/>
  <c r="BA79" i="92"/>
  <c r="BC80" i="92"/>
  <c r="BC79" i="92"/>
  <c r="BK130" i="92"/>
  <c r="BK133" i="92"/>
  <c r="BK131" i="92"/>
  <c r="BQ131" i="92"/>
  <c r="BQ133" i="92"/>
  <c r="BM50" i="92"/>
  <c r="BC49" i="92"/>
  <c r="BX28" i="92"/>
  <c r="AW49" i="92"/>
  <c r="AW52" i="92"/>
  <c r="AQ82" i="92"/>
  <c r="AU79" i="92"/>
  <c r="BB131" i="92"/>
  <c r="BB130" i="92"/>
  <c r="BE133" i="92"/>
  <c r="BE131" i="92"/>
  <c r="BC82" i="92"/>
  <c r="BO133" i="92"/>
  <c r="BO131" i="92"/>
  <c r="AW50" i="92"/>
  <c r="BQ130" i="92"/>
  <c r="AX133" i="92"/>
  <c r="AX109" i="92"/>
  <c r="AX111" i="92"/>
  <c r="BL133" i="92"/>
  <c r="BL130" i="92"/>
  <c r="BX109" i="92"/>
  <c r="BX108" i="92"/>
  <c r="BW109" i="92"/>
  <c r="BW111" i="92"/>
  <c r="BW108" i="92"/>
  <c r="BC111" i="92"/>
  <c r="BO50" i="92"/>
  <c r="BO80" i="92"/>
  <c r="BG134" i="92"/>
  <c r="BR134" i="92"/>
  <c r="AU134" i="92"/>
  <c r="BC134" i="92"/>
  <c r="BV134" i="92"/>
  <c r="AX134" i="92"/>
  <c r="BX134" i="92"/>
  <c r="BA134" i="92"/>
  <c r="BK134" i="92"/>
  <c r="BN134" i="92"/>
  <c r="BD134" i="92"/>
  <c r="AW134" i="92"/>
  <c r="BB134" i="92"/>
  <c r="BH134" i="92"/>
  <c r="BJ134" i="92"/>
  <c r="BQ134" i="92"/>
  <c r="AS134" i="92"/>
  <c r="BY134" i="92"/>
  <c r="BE134" i="92"/>
  <c r="D11" i="74" l="1"/>
  <c r="CC27" i="92"/>
  <c r="AR2" i="92" l="1"/>
  <c r="AR3" i="92" l="1"/>
  <c r="D7" i="74" l="1"/>
  <c r="AD3" i="90"/>
  <c r="D8" i="74" s="1"/>
  <c r="AE3" i="91"/>
  <c r="D10" i="74"/>
  <c r="D12" i="74"/>
  <c r="D9" i="74" l="1"/>
  <c r="D13"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tc={1B833C1C-439D-4387-804A-5DD0D9680462}</author>
  </authors>
  <commentList>
    <comment ref="AA146" authorId="0" shapeId="0" xr:uid="{1B833C1C-439D-4387-804A-5DD0D9680462}">
      <text>
        <t>[Threaded comment]
Your version of Excel allows you to read this threaded comment; however, any edits to it will get removed if the file is opened in a newer version of Excel. Learn more: https://go.microsoft.com/fwlink/?linkid=870924
Comment:
    BIS:
Related party trades in this row refer to all instruments.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tc={7C852518-9D79-49FC-A015-AA2C6589A033}</author>
  </authors>
  <commentList>
    <comment ref="BA146" authorId="0" shapeId="0" xr:uid="{7C852518-9D79-49FC-A015-AA2C6589A033}">
      <text>
        <t>[Threaded comment]
Your version of Excel allows you to read this threaded comment; however, any edits to it will get removed if the file is opened in a newer version of Excel. Learn more: https://go.microsoft.com/fwlink/?linkid=870924
Comment:
    BIS:
Related party trades in this row refer to all instruments.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tc={B8B84BF4-B718-43E7-93BC-A33D8248FC82}</author>
    <author>tc={BFC613A9-464B-4406-B936-18E22555B361}</author>
  </authors>
  <commentList>
    <comment ref="BE152" authorId="0" shapeId="0" xr:uid="{B8B84BF4-B718-43E7-93BC-A33D8248FC82}">
      <text>
        <t>[Threaded comment]
Your version of Excel allows you to read this threaded comment; however, any edits to it will get removed if the file is opened in a newer version of Excel. Learn more: https://go.microsoft.com/fwlink/?linkid=870924
Comment:
    BIS:
Back-to-back trades s in cell AA142 refer to all instruments and all currencies</t>
      </text>
    </comment>
    <comment ref="BE153" authorId="1" shapeId="0" xr:uid="{BFC613A9-464B-4406-B936-18E22555B361}">
      <text>
        <t>[Threaded comment]
Your version of Excel allows you to read this threaded comment; however, any edits to it will get removed if the file is opened in a newer version of Excel. Learn more: https://go.microsoft.com/fwlink/?linkid=870924
Comment:
    BIS:
Related party trades in cell AA143 refer to all instruments and all currencies</t>
      </text>
    </comment>
  </commentList>
</comments>
</file>

<file path=xl/sharedStrings.xml><?xml version="1.0" encoding="utf-8"?>
<sst xmlns="http://schemas.openxmlformats.org/spreadsheetml/2006/main" count="975" uniqueCount="259">
  <si>
    <t>Instruments</t>
  </si>
  <si>
    <t>Domestic currency against</t>
  </si>
  <si>
    <t>USD</t>
  </si>
  <si>
    <t>JPY</t>
  </si>
  <si>
    <t>GBP</t>
  </si>
  <si>
    <t>CHF</t>
  </si>
  <si>
    <t>CAD</t>
  </si>
  <si>
    <t>AUD</t>
  </si>
  <si>
    <t>TOT</t>
  </si>
  <si>
    <t xml:space="preserve"> </t>
  </si>
  <si>
    <t>with reporting dealers</t>
  </si>
  <si>
    <t>with other financial institutions</t>
  </si>
  <si>
    <t>with non-financial customers</t>
  </si>
  <si>
    <t>Table A2</t>
  </si>
  <si>
    <t>USD against</t>
  </si>
  <si>
    <t>Table A3</t>
  </si>
  <si>
    <t>Table A4</t>
  </si>
  <si>
    <t>TOTAL OTC OPTIONS</t>
  </si>
  <si>
    <t>TOTAL FX CONTRACTS</t>
  </si>
  <si>
    <t>EUR</t>
  </si>
  <si>
    <t>EUR against</t>
  </si>
  <si>
    <t>DKK</t>
  </si>
  <si>
    <t>SEK</t>
  </si>
  <si>
    <t>BRL</t>
  </si>
  <si>
    <t>CZK</t>
  </si>
  <si>
    <t>HKD</t>
  </si>
  <si>
    <t>HUF</t>
  </si>
  <si>
    <t>KRW</t>
  </si>
  <si>
    <t>MXN</t>
  </si>
  <si>
    <t>PHP</t>
  </si>
  <si>
    <t>PLN</t>
  </si>
  <si>
    <t>RUB</t>
  </si>
  <si>
    <t>THB</t>
  </si>
  <si>
    <t>TWD</t>
  </si>
  <si>
    <t>ZAR</t>
  </si>
  <si>
    <t>CNY</t>
  </si>
  <si>
    <t>IDR</t>
  </si>
  <si>
    <t>INR</t>
  </si>
  <si>
    <t>NZD</t>
  </si>
  <si>
    <t>NOK</t>
  </si>
  <si>
    <t>SGD</t>
  </si>
  <si>
    <t>TOTAL CURRENCY SWAPS</t>
  </si>
  <si>
    <r>
      <t xml:space="preserve">SPOT </t>
    </r>
    <r>
      <rPr>
        <b/>
        <vertAlign val="superscript"/>
        <sz val="11"/>
        <rFont val="Arial"/>
        <family val="2"/>
      </rPr>
      <t>5</t>
    </r>
  </si>
  <si>
    <r>
      <t xml:space="preserve">Other products </t>
    </r>
    <r>
      <rPr>
        <b/>
        <vertAlign val="superscript"/>
        <sz val="11"/>
        <rFont val="Arial"/>
        <family val="2"/>
      </rPr>
      <t>11</t>
    </r>
  </si>
  <si>
    <r>
      <t xml:space="preserve">o/w related party trades </t>
    </r>
    <r>
      <rPr>
        <i/>
        <vertAlign val="superscript"/>
        <sz val="11"/>
        <rFont val="Arial"/>
        <family val="2"/>
      </rPr>
      <t>12</t>
    </r>
  </si>
  <si>
    <t xml:space="preserve">         others</t>
  </si>
  <si>
    <t>TOTAL SPOT</t>
  </si>
  <si>
    <t>TOTAL OUTRIGHT FORWARDS</t>
  </si>
  <si>
    <t>TOTAL FOREIGN EXCHANGE SWAPS</t>
  </si>
  <si>
    <r>
      <t xml:space="preserve">FOREIGN EXCHANGE CONTRACTS </t>
    </r>
    <r>
      <rPr>
        <b/>
        <vertAlign val="superscript"/>
        <sz val="14"/>
        <rFont val="Arial"/>
        <family val="2"/>
      </rPr>
      <t>1</t>
    </r>
  </si>
  <si>
    <r>
      <t xml:space="preserve">SPOT </t>
    </r>
    <r>
      <rPr>
        <b/>
        <vertAlign val="superscript"/>
        <sz val="11"/>
        <rFont val="Arial"/>
        <family val="2"/>
      </rPr>
      <t>3</t>
    </r>
  </si>
  <si>
    <t>Single-bank proprietary trading system</t>
  </si>
  <si>
    <t xml:space="preserve">         local</t>
  </si>
  <si>
    <t xml:space="preserve">         cross-border</t>
  </si>
  <si>
    <t>Checking table</t>
  </si>
  <si>
    <t>Central Bank Survey of Foreign Exchange and Derivatives Market Activity</t>
  </si>
  <si>
    <t>Max</t>
  </si>
  <si>
    <t>Min</t>
  </si>
  <si>
    <t>Total turnover in listed currencies against all other currencies ²</t>
  </si>
  <si>
    <t>MATURITIES FOREIGN EXCHANGE SWAPS</t>
  </si>
  <si>
    <t xml:space="preserve">MATURITIES OUTRIGHT FORWARDS </t>
  </si>
  <si>
    <r>
      <t xml:space="preserve">Other </t>
    </r>
    <r>
      <rPr>
        <b/>
        <vertAlign val="superscript"/>
        <sz val="11"/>
        <rFont val="Arial"/>
        <family val="2"/>
      </rPr>
      <t>2</t>
    </r>
  </si>
  <si>
    <r>
      <t xml:space="preserve">RESIDUAL </t>
    </r>
    <r>
      <rPr>
        <b/>
        <vertAlign val="superscript"/>
        <sz val="11"/>
        <rFont val="Arial"/>
        <family val="2"/>
      </rPr>
      <t>3</t>
    </r>
  </si>
  <si>
    <r>
      <t xml:space="preserve">GRAND TOTAL </t>
    </r>
    <r>
      <rPr>
        <b/>
        <vertAlign val="superscript"/>
        <sz val="11"/>
        <rFont val="Arial"/>
        <family val="2"/>
      </rPr>
      <t>4</t>
    </r>
  </si>
  <si>
    <t xml:space="preserve">         institutional investors</t>
  </si>
  <si>
    <t>CLP</t>
  </si>
  <si>
    <t>ARS</t>
  </si>
  <si>
    <t>BHD</t>
  </si>
  <si>
    <t>COP</t>
  </si>
  <si>
    <t>ILS</t>
  </si>
  <si>
    <t>MYR</t>
  </si>
  <si>
    <t>PEN</t>
  </si>
  <si>
    <t>SAR</t>
  </si>
  <si>
    <t>FORWARD RATE AGREEMENTS</t>
  </si>
  <si>
    <t>JPY against</t>
  </si>
  <si>
    <t>COMPLEMENTARY INFORMATION FOR FOREIGN EXCHANGE CONTRACTS</t>
  </si>
  <si>
    <t>FX contracts</t>
  </si>
  <si>
    <t>Indirect</t>
  </si>
  <si>
    <t xml:space="preserve">         non-reporting banks</t>
  </si>
  <si>
    <t xml:space="preserve">         official sector financial institutions</t>
  </si>
  <si>
    <t>Table B</t>
  </si>
  <si>
    <t>TOTAL FORWARD RATE AGREEMENTS</t>
  </si>
  <si>
    <r>
      <t xml:space="preserve">SINGLE-CURRENCY INTEREST RATE DERIVATIVES </t>
    </r>
    <r>
      <rPr>
        <b/>
        <vertAlign val="superscript"/>
        <sz val="14"/>
        <rFont val="Arial"/>
        <family val="2"/>
      </rPr>
      <t>1</t>
    </r>
  </si>
  <si>
    <r>
      <t xml:space="preserve">TOTAL INTEREST RATE CONTRACTS </t>
    </r>
    <r>
      <rPr>
        <b/>
        <vertAlign val="superscript"/>
        <sz val="11"/>
        <rFont val="Arial"/>
        <family val="2"/>
      </rPr>
      <t>4</t>
    </r>
  </si>
  <si>
    <t>RES</t>
  </si>
  <si>
    <t>OTH</t>
  </si>
  <si>
    <t>Across tabes A1, A2, A3 and A4</t>
  </si>
  <si>
    <t>Negative values and non-numeric entries are not allowed</t>
  </si>
  <si>
    <r>
      <t>FOREIGN EXCHANGE SWAPS</t>
    </r>
    <r>
      <rPr>
        <b/>
        <vertAlign val="superscript"/>
        <sz val="11"/>
        <rFont val="Arial"/>
        <family val="2"/>
      </rPr>
      <t xml:space="preserve"> 8</t>
    </r>
  </si>
  <si>
    <r>
      <t xml:space="preserve">CURRENCY SWAPS </t>
    </r>
    <r>
      <rPr>
        <b/>
        <vertAlign val="superscript"/>
        <sz val="11"/>
        <rFont val="Arial"/>
        <family val="2"/>
      </rPr>
      <t>9</t>
    </r>
  </si>
  <si>
    <r>
      <t>FOREIGN EXCHANGE SWAPS</t>
    </r>
    <r>
      <rPr>
        <b/>
        <vertAlign val="superscript"/>
        <sz val="11"/>
        <rFont val="Arial"/>
        <family val="2"/>
      </rPr>
      <t xml:space="preserve"> 6</t>
    </r>
  </si>
  <si>
    <r>
      <t xml:space="preserve">CURRENCY SWAPS </t>
    </r>
    <r>
      <rPr>
        <b/>
        <vertAlign val="superscript"/>
        <sz val="11"/>
        <rFont val="Arial"/>
        <family val="2"/>
      </rPr>
      <t>7</t>
    </r>
  </si>
  <si>
    <r>
      <t>Total</t>
    </r>
    <r>
      <rPr>
        <b/>
        <vertAlign val="superscript"/>
        <sz val="14"/>
        <rFont val="Arial"/>
        <family val="2"/>
      </rPr>
      <t xml:space="preserve"> 1</t>
    </r>
  </si>
  <si>
    <r>
      <t xml:space="preserve">OUTRIGHT FORWARDS </t>
    </r>
    <r>
      <rPr>
        <b/>
        <vertAlign val="superscript"/>
        <sz val="11"/>
        <rFont val="Arial"/>
        <family val="2"/>
      </rPr>
      <t>6</t>
    </r>
  </si>
  <si>
    <r>
      <t xml:space="preserve">o/w non-deliverable forwards </t>
    </r>
    <r>
      <rPr>
        <i/>
        <vertAlign val="superscript"/>
        <sz val="11"/>
        <rFont val="Arial"/>
        <family val="2"/>
      </rPr>
      <t>7</t>
    </r>
  </si>
  <si>
    <r>
      <t xml:space="preserve">o/w non-deliverable forwards </t>
    </r>
    <r>
      <rPr>
        <i/>
        <vertAlign val="superscript"/>
        <sz val="11"/>
        <rFont val="Arial"/>
        <family val="2"/>
      </rPr>
      <t>5</t>
    </r>
  </si>
  <si>
    <t xml:space="preserve">         undistributed</t>
  </si>
  <si>
    <r>
      <t xml:space="preserve">OUTRIGHT FORWARDS </t>
    </r>
    <r>
      <rPr>
        <b/>
        <vertAlign val="superscript"/>
        <sz val="11"/>
        <rFont val="Arial"/>
        <family val="2"/>
      </rPr>
      <t>4</t>
    </r>
  </si>
  <si>
    <t>Direct</t>
  </si>
  <si>
    <t>SPOT</t>
  </si>
  <si>
    <t>OUTRIGHT FORWARDS</t>
  </si>
  <si>
    <t>FOREIGN EXCHANGE SWAPS</t>
  </si>
  <si>
    <t>CURRENCY SWAPS</t>
  </si>
  <si>
    <t>o/w retail-driven</t>
  </si>
  <si>
    <t>A1</t>
  </si>
  <si>
    <t>A2</t>
  </si>
  <si>
    <t>A3</t>
  </si>
  <si>
    <t>A4</t>
  </si>
  <si>
    <t>BGN</t>
  </si>
  <si>
    <t>RON</t>
  </si>
  <si>
    <t>Other</t>
  </si>
  <si>
    <t>EXECUTION METHOD FOR FOREIGN EXCHANGE CONTRACTS</t>
  </si>
  <si>
    <t>Voice</t>
  </si>
  <si>
    <t>Electronic</t>
  </si>
  <si>
    <t>Table</t>
  </si>
  <si>
    <t>Maximum of the  differences</t>
  </si>
  <si>
    <t>B</t>
  </si>
  <si>
    <t>Checking tables summary</t>
  </si>
  <si>
    <t>TRY</t>
  </si>
  <si>
    <t xml:space="preserve">         hedge funds and proprietary trading firms</t>
  </si>
  <si>
    <t>Table A1</t>
  </si>
  <si>
    <t>(in millions of USD)</t>
  </si>
  <si>
    <t>Other products</t>
  </si>
  <si>
    <t>o/w non-deliverable forwards</t>
  </si>
  <si>
    <r>
      <t>FOREIGN EXCHANGE SWAPS</t>
    </r>
    <r>
      <rPr>
        <b/>
        <vertAlign val="superscript"/>
        <sz val="11"/>
        <rFont val="Arial"/>
        <family val="2"/>
      </rPr>
      <t xml:space="preserve"> 5</t>
    </r>
  </si>
  <si>
    <r>
      <t xml:space="preserve">CURRENCY SWAPS </t>
    </r>
    <r>
      <rPr>
        <b/>
        <vertAlign val="superscript"/>
        <sz val="11"/>
        <rFont val="Arial"/>
        <family val="2"/>
      </rPr>
      <t>6</t>
    </r>
  </si>
  <si>
    <r>
      <t xml:space="preserve">1 </t>
    </r>
    <r>
      <rPr>
        <sz val="11"/>
        <rFont val="Arial"/>
        <family val="2"/>
      </rPr>
      <t xml:space="preserve">Total spot, outright forwards, FX swaps, currency swaps, OTC options and other products as well as their corresponding counterparty breakdowns should be consistent with the amounts reported in table A3. </t>
    </r>
  </si>
  <si>
    <t>Unallocated</t>
  </si>
  <si>
    <r>
      <t xml:space="preserve">OTHER SWAPS </t>
    </r>
    <r>
      <rPr>
        <b/>
        <vertAlign val="superscript"/>
        <sz val="11"/>
        <rFont val="Arial"/>
        <family val="2"/>
      </rPr>
      <t>2</t>
    </r>
  </si>
  <si>
    <r>
      <t xml:space="preserve">OVERNIGHT INDEXED SWAPS </t>
    </r>
    <r>
      <rPr>
        <b/>
        <vertAlign val="superscript"/>
        <sz val="11"/>
        <rFont val="Arial"/>
        <family val="2"/>
      </rPr>
      <t>2</t>
    </r>
  </si>
  <si>
    <t>TOTAL OVERNIGHT INDEXED SWAPS</t>
  </si>
  <si>
    <t>TOTAL OTHER SWAPS</t>
  </si>
  <si>
    <t xml:space="preserve">TOTAL OTC OPTIONS </t>
  </si>
  <si>
    <t>Anonymous venues</t>
  </si>
  <si>
    <t>Disclosed venues</t>
  </si>
  <si>
    <t>OTC OPTIONS (sum of bought and sold)</t>
  </si>
  <si>
    <r>
      <t xml:space="preserve">OTC OPTIONS (sum of bought and sold) </t>
    </r>
    <r>
      <rPr>
        <b/>
        <vertAlign val="superscript"/>
        <sz val="11"/>
        <rFont val="Arial"/>
        <family val="2"/>
      </rPr>
      <t xml:space="preserve"> 7</t>
    </r>
  </si>
  <si>
    <r>
      <t>OTC OPTIONS (sum of bought and sold)</t>
    </r>
    <r>
      <rPr>
        <b/>
        <vertAlign val="superscript"/>
        <sz val="11"/>
        <rFont val="Arial"/>
        <family val="2"/>
      </rPr>
      <t xml:space="preserve"> 10</t>
    </r>
  </si>
  <si>
    <r>
      <t>OTC OPTIONS (sum of bought and sold)</t>
    </r>
    <r>
      <rPr>
        <b/>
        <vertAlign val="superscript"/>
        <sz val="11"/>
        <rFont val="Arial"/>
        <family val="2"/>
      </rPr>
      <t xml:space="preserve"> 8</t>
    </r>
  </si>
  <si>
    <r>
      <t xml:space="preserve">       </t>
    </r>
    <r>
      <rPr>
        <vertAlign val="superscript"/>
        <sz val="11"/>
        <rFont val="Arial"/>
        <family val="2"/>
      </rPr>
      <t>1</t>
    </r>
    <r>
      <rPr>
        <sz val="11"/>
        <rFont val="Arial"/>
        <family val="2"/>
      </rPr>
      <t xml:space="preserve"> In percentage and without % sign, ie 90% 
          should be entered as 90.
        </t>
    </r>
    <r>
      <rPr>
        <vertAlign val="superscript"/>
        <sz val="11"/>
        <rFont val="Arial"/>
        <family val="2"/>
      </rPr>
      <t>2</t>
    </r>
    <r>
      <rPr>
        <sz val="11"/>
        <rFont val="Arial"/>
        <family val="2"/>
      </rPr>
      <t xml:space="preserve"> In millions of USD</t>
    </r>
  </si>
  <si>
    <t>b)    G4 currencies: EUR, JPY, GBP, USD</t>
  </si>
  <si>
    <t>c)    Other G10 currencies: AUD, CAD, NZD, NOK, SEK, CHF</t>
  </si>
  <si>
    <t>d)    Other liquid non-G10 currencies: BRL, CNY, DKK, HKD, KRW, MXN, RUB, SGD, TRY, ZAR</t>
  </si>
  <si>
    <t>o/w prime brokered to non-bank electronic market-makers</t>
  </si>
  <si>
    <t>o/w prime brokered to other customers</t>
  </si>
  <si>
    <t>AED</t>
  </si>
  <si>
    <t>a)    Total all currencies</t>
  </si>
  <si>
    <r>
      <t xml:space="preserve">o/w related party trades </t>
    </r>
    <r>
      <rPr>
        <i/>
        <vertAlign val="superscript"/>
        <sz val="11"/>
        <rFont val="Arial"/>
        <family val="2"/>
      </rPr>
      <t>5</t>
    </r>
  </si>
  <si>
    <t>one day</t>
  </si>
  <si>
    <t>over 1 day and up to 7 days</t>
  </si>
  <si>
    <t>o/w back-to-back trades</t>
  </si>
  <si>
    <t>o/w compression trades</t>
  </si>
  <si>
    <t>Table A5</t>
  </si>
  <si>
    <t>A5</t>
  </si>
  <si>
    <t>BIS TRIENNIAL CENTRAL BANK SURVEY OF FOREIGN EXCHANGE AND DERIVATIVES MARKET ACTIVITY - TURNOVER</t>
  </si>
  <si>
    <t>(a) Name: *</t>
  </si>
  <si>
    <t>(b) Designation: *</t>
  </si>
  <si>
    <t>(c) Date (dd/mm/yyyy): *</t>
  </si>
  <si>
    <t>(d) Person to contact for queries *</t>
  </si>
  <si>
    <t>(e) Telephone number *</t>
  </si>
  <si>
    <t>(f)  Email address *</t>
  </si>
  <si>
    <r>
      <t>1</t>
    </r>
    <r>
      <rPr>
        <sz val="11"/>
        <rFont val="Arial"/>
        <family val="2"/>
      </rPr>
      <t xml:space="preserve"> All transactions involving exposure to more than one currency, whether in interest rates or exchange rates.   </t>
    </r>
    <r>
      <rPr>
        <vertAlign val="superscript"/>
        <sz val="11"/>
        <rFont val="Arial"/>
        <family val="2"/>
      </rPr>
      <t>2</t>
    </r>
    <r>
      <rPr>
        <sz val="11"/>
        <rFont val="Arial"/>
        <family val="2"/>
      </rPr>
      <t xml:space="preserve"> Only transactions which are included in the columns "other" in tables A1, A2 and A3 and "residual" in table A3 . Trades involving the domestic currency, the USD, the EUR or the JPY in one leg, and any of the currencies listed in this table in the other leg, should be allocated to the relevant currency column in this table once; these deals should correspond to the ones reported in columns "other" of tables A1, A2 and A3. Trades between any two currencies listed in this table should be reported in both relevant currency columns, thus summing to 200% of the deal; these trades should correspond to the ones reported in column "residual" in table A3.   </t>
    </r>
    <r>
      <rPr>
        <vertAlign val="superscript"/>
        <sz val="11"/>
        <rFont val="Arial"/>
        <family val="2"/>
      </rPr>
      <t>3</t>
    </r>
    <r>
      <rPr>
        <sz val="11"/>
        <rFont val="Arial"/>
        <family val="2"/>
      </rPr>
      <t xml:space="preserve"> Cash/same day transactions (with same day settlement T+0 and next day settlement T+1).   </t>
    </r>
    <r>
      <rPr>
        <vertAlign val="superscript"/>
        <sz val="11"/>
        <rFont val="Arial"/>
        <family val="2"/>
      </rPr>
      <t>4</t>
    </r>
    <r>
      <rPr>
        <sz val="11"/>
        <rFont val="Arial"/>
        <family val="2"/>
      </rPr>
      <t xml:space="preserve"> Including non-deliverable forwards and other contracts-for-differences.   </t>
    </r>
    <r>
      <rPr>
        <vertAlign val="superscript"/>
        <sz val="11"/>
        <rFont val="Arial"/>
        <family val="2"/>
      </rPr>
      <t>5</t>
    </r>
    <r>
      <rPr>
        <sz val="11"/>
        <rFont val="Arial"/>
        <family val="2"/>
      </rPr>
      <t xml:space="preserve"> A swap is considered to be a single transaction in that the two legs are not counted separately. Includes overnight swaps and spot next swaps, as well as other "tomorrow/next day" transactions.   </t>
    </r>
    <r>
      <rPr>
        <vertAlign val="superscript"/>
        <sz val="11"/>
        <rFont val="Arial"/>
        <family val="2"/>
      </rPr>
      <t>6</t>
    </r>
    <r>
      <rPr>
        <sz val="11"/>
        <rFont val="Arial"/>
        <family val="2"/>
      </rPr>
      <t xml:space="preserve"> A swap is considered to be a single transaction in that the two legs are not counted separately.   </t>
    </r>
    <r>
      <rPr>
        <vertAlign val="superscript"/>
        <sz val="11"/>
        <rFont val="Arial"/>
        <family val="2"/>
      </rPr>
      <t>7</t>
    </r>
    <r>
      <rPr>
        <sz val="11"/>
        <rFont val="Arial"/>
        <family val="2"/>
      </rPr>
      <t xml:space="preserve"> Including currency warrants and multicurrency swaptions.</t>
    </r>
  </si>
  <si>
    <t>MANDATORY VALUE - INDICATOR</t>
  </si>
  <si>
    <t>Check</t>
  </si>
  <si>
    <r>
      <t>1</t>
    </r>
    <r>
      <rPr>
        <sz val="11"/>
        <rFont val="Arial"/>
        <family val="2"/>
      </rPr>
      <t xml:space="preserve"> All transactions involving exposure to more than one currency, whether in interest rates or exchange rates.   </t>
    </r>
    <r>
      <rPr>
        <vertAlign val="superscript"/>
        <sz val="11"/>
        <rFont val="Arial"/>
        <family val="2"/>
      </rPr>
      <t>2</t>
    </r>
    <r>
      <rPr>
        <sz val="11"/>
        <rFont val="Arial"/>
        <family val="2"/>
      </rPr>
      <t xml:space="preserve"> "Other" covers currencies that are included in the Triennial but not explicitly listed in each column of this table. See also table A4 for a more detailed breakdown of total turnover in "other" currencies.   </t>
    </r>
    <r>
      <rPr>
        <vertAlign val="superscript"/>
        <sz val="11"/>
        <rFont val="Arial"/>
        <family val="2"/>
      </rPr>
      <t xml:space="preserve">3  </t>
    </r>
    <r>
      <rPr>
        <sz val="11"/>
        <rFont val="Arial"/>
        <family val="2"/>
      </rPr>
      <t xml:space="preserve">"Residual" covers all currency pairs except those involving the domestic currency, the USD, the EUR, and the JPY.   </t>
    </r>
    <r>
      <rPr>
        <vertAlign val="superscript"/>
        <sz val="11"/>
        <rFont val="Arial"/>
        <family val="2"/>
      </rPr>
      <t>4</t>
    </r>
    <r>
      <rPr>
        <sz val="11"/>
        <rFont val="Arial"/>
        <family val="2"/>
      </rPr>
      <t xml:space="preserve"> Covers the sum of the totals in tables A1, A2, A3 and the column "residual".   </t>
    </r>
    <r>
      <rPr>
        <vertAlign val="superscript"/>
        <sz val="11"/>
        <rFont val="Arial"/>
        <family val="2"/>
      </rPr>
      <t xml:space="preserve">5 </t>
    </r>
    <r>
      <rPr>
        <sz val="11"/>
        <rFont val="Arial"/>
        <family val="2"/>
      </rPr>
      <t xml:space="preserve"> Cash/same day transactions (with same day settlement T+0 and next day settlement T+1).   </t>
    </r>
    <r>
      <rPr>
        <vertAlign val="superscript"/>
        <sz val="11"/>
        <rFont val="Arial"/>
        <family val="2"/>
      </rPr>
      <t>6</t>
    </r>
    <r>
      <rPr>
        <sz val="11"/>
        <rFont val="Arial"/>
        <family val="2"/>
      </rPr>
      <t xml:space="preserve"> Including non-deliverable forwards and other contracts-for-differences.   </t>
    </r>
    <r>
      <rPr>
        <vertAlign val="superscript"/>
        <sz val="11"/>
        <rFont val="Arial"/>
        <family val="2"/>
      </rPr>
      <t>7</t>
    </r>
    <r>
      <rPr>
        <sz val="11"/>
        <rFont val="Arial"/>
        <family val="2"/>
      </rPr>
      <t xml:space="preserve"> Data should only be provided for the "total" and "residual" columns.   </t>
    </r>
    <r>
      <rPr>
        <vertAlign val="superscript"/>
        <sz val="11"/>
        <rFont val="Arial"/>
        <family val="2"/>
      </rPr>
      <t>8</t>
    </r>
    <r>
      <rPr>
        <sz val="11"/>
        <rFont val="Arial"/>
        <family val="2"/>
      </rPr>
      <t xml:space="preserve"> A swap is considered to be a single transaction in that the two legs are not counted separately. Includes overnight swaps and spot next swaps, as well as other "tomorrow/next day" transactions.   </t>
    </r>
    <r>
      <rPr>
        <vertAlign val="superscript"/>
        <sz val="11"/>
        <rFont val="Arial"/>
        <family val="2"/>
      </rPr>
      <t>9</t>
    </r>
    <r>
      <rPr>
        <sz val="11"/>
        <rFont val="Arial"/>
        <family val="2"/>
      </rPr>
      <t xml:space="preserve"> A swap is considered to be a single transaction in that the two legs are not counted  separately.   </t>
    </r>
    <r>
      <rPr>
        <vertAlign val="superscript"/>
        <sz val="11"/>
        <rFont val="Arial"/>
        <family val="2"/>
      </rPr>
      <t>10</t>
    </r>
    <r>
      <rPr>
        <sz val="11"/>
        <rFont val="Arial"/>
        <family val="2"/>
      </rPr>
      <t xml:space="preserve"> Including currency warrants and multicurrency  swaptions.   </t>
    </r>
    <r>
      <rPr>
        <vertAlign val="superscript"/>
        <sz val="11"/>
        <rFont val="Arial"/>
        <family val="2"/>
      </rPr>
      <t>11</t>
    </r>
    <r>
      <rPr>
        <sz val="11"/>
        <rFont val="Arial"/>
        <family val="2"/>
      </rPr>
      <t xml:space="preserve"> Any instrument where the transaction is highly leveraged and/or the notional amount is variable and where a decomposition into individual plain vanilla components is impractical or impossible.   </t>
    </r>
    <r>
      <rPr>
        <vertAlign val="superscript"/>
        <sz val="11"/>
        <rFont val="Arial"/>
        <family val="2"/>
      </rPr>
      <t>12</t>
    </r>
    <r>
      <rPr>
        <sz val="11"/>
        <rFont val="Arial"/>
        <family val="2"/>
      </rPr>
      <t xml:space="preserve"> Trades between desks and offices, and trades with own branches and subsidiaries and between affiliated firms (regardless of whether the counterparty is resident in the same country as the reporting dealer or in another country).  Excludes deals conducted within the reporting dealer (between desks of the same dealer).   </t>
    </r>
  </si>
  <si>
    <t>UEN:</t>
  </si>
  <si>
    <t>LEI Number:</t>
  </si>
  <si>
    <t>Other Entity ID:</t>
  </si>
  <si>
    <t>Turnover in nominal or notional principal amounts in April 2025</t>
  </si>
  <si>
    <r>
      <t>a)    Level of turnover: below normal, normal, above normal.</t>
    </r>
    <r>
      <rPr>
        <vertAlign val="superscript"/>
        <sz val="11"/>
        <rFont val="Arial"/>
        <family val="2"/>
      </rPr>
      <t>1</t>
    </r>
  </si>
  <si>
    <r>
      <t xml:space="preserve">       1</t>
    </r>
    <r>
      <rPr>
        <sz val="11"/>
        <rFont val="Arial"/>
        <family val="2"/>
      </rPr>
      <t xml:space="preserve"> Below normal = 1, normal = 2, above normal = 3</t>
    </r>
  </si>
  <si>
    <r>
      <t>b)    Compared to previous 6 months: decreasing, steady, increasing.</t>
    </r>
    <r>
      <rPr>
        <vertAlign val="superscript"/>
        <sz val="11"/>
        <rFont val="Arial"/>
        <family val="2"/>
      </rPr>
      <t>2</t>
    </r>
  </si>
  <si>
    <r>
      <t xml:space="preserve">       2</t>
    </r>
    <r>
      <rPr>
        <sz val="11"/>
        <rFont val="Arial"/>
        <family val="2"/>
      </rPr>
      <t xml:space="preserve"> Decreasing = 1, steady = 2, increasing = 3</t>
    </r>
  </si>
  <si>
    <r>
      <t xml:space="preserve">Internalisation ratio </t>
    </r>
    <r>
      <rPr>
        <vertAlign val="superscript"/>
        <sz val="11"/>
        <rFont val="Arial"/>
        <family val="2"/>
      </rPr>
      <t>1</t>
    </r>
  </si>
  <si>
    <r>
      <t xml:space="preserve">Total customer spot turnover (denominator) </t>
    </r>
    <r>
      <rPr>
        <vertAlign val="superscript"/>
        <sz val="11"/>
        <rFont val="Arial"/>
        <family val="2"/>
      </rPr>
      <t>2</t>
    </r>
  </si>
  <si>
    <r>
      <t>o/w related party trades</t>
    </r>
    <r>
      <rPr>
        <i/>
        <vertAlign val="superscript"/>
        <sz val="11"/>
        <rFont val="Arial"/>
        <family val="2"/>
      </rPr>
      <t>9</t>
    </r>
  </si>
  <si>
    <t>1 All transactions involving exposure to more than one currency, whether in interest rates or exchange rates.   2 "Other" covers currencies that are included in the Triennial but not explicitly listed in each column of this table. See also table A4 for a more detailed breakdown of total turnover in "other" currencies.   3 Cash/same day transactions (with same day settlement T+0 and next day settlement T+1).   4 Including non-deliverable forwards and other contracts-for-differences.   5 Data should be provided for the "total" column and for USD/CNY, USD/INR, USD/KRW, USD/BRL, USD/RUB and USD/TWD.   6 A swap is considered to be a single transaction in that the two legs are not counted separately. Includes overnight swaps and spot next swaps, as well as other “tomorrow/next day” transactions.   7 A swap is considered to be a single transaction in that the two legs are not counted separately.   8 Including currency warrants and multicurrency swaptions.   9  Trades between desks and offices, and trades with own branches and subsidiaries and between affiliated firms (regardless of whether the counterparty is resident in the same country as the reporting dealer or in another country).  Excludes deals conducted within the reporting dealer (between desks of the same dealer).</t>
  </si>
  <si>
    <t>1 All transactions involving exposure to more than one currency, whether in interest rates or exchange rates.   2 "Other" covers currencies that are included in the Triennial but not explicitly listed in each column of this table. See also table A4 for a more detailed breakdown of total turnover in "other" currencies.   3 Cash/same day transactions (with same day settlement T+0 and next day settlement T+1).   4 Including non-deliverable forwards and other contracts-for-differences.   5 Data should be provided for the 6 currency pairs as well as for the "other" and "total" column.   6 A swap is considered to be a single transaction in that the two legs are not counted separately. Includes overnight swaps and spot next swaps, as well as other "tomorrow/next day" transactions.   7 A swap is considered to be a single transaction in that the two legs are not counted separately.   8 Including currency warrants and multicurrency swaptions.   9  Trades between desks and offices, and trades with own branches and subsidiaries and between affiliated firms (regardless of whether the counterparty is resident in the same country as the reporting dealer or in another country).  Excludes deals conducted within the reporting dealer (between desks of the same dealer).</t>
  </si>
  <si>
    <t>o/w related party trades</t>
  </si>
  <si>
    <t xml:space="preserve">o/w compression trades </t>
  </si>
  <si>
    <r>
      <t>1</t>
    </r>
    <r>
      <rPr>
        <sz val="11"/>
        <rFont val="Arial"/>
        <family val="2"/>
      </rPr>
      <t xml:space="preserve"> All transactions where all the legs are exposed to one and only one currency's interest rate, including all fixed/floating and floating/floating single-currency interest rate contracts.   </t>
    </r>
    <r>
      <rPr>
        <vertAlign val="superscript"/>
        <sz val="11"/>
        <rFont val="Arial"/>
        <family val="2"/>
      </rPr>
      <t>2</t>
    </r>
    <r>
      <rPr>
        <sz val="11"/>
        <rFont val="Arial"/>
        <family val="2"/>
      </rPr>
      <t xml:space="preserve"> A swap is considered to be a single transaction in that the two legs are not counted separately. </t>
    </r>
    <r>
      <rPr>
        <vertAlign val="superscript"/>
        <sz val="11"/>
        <rFont val="Arial"/>
        <family val="2"/>
      </rPr>
      <t>3</t>
    </r>
    <r>
      <rPr>
        <sz val="11"/>
        <rFont val="Arial"/>
        <family val="2"/>
      </rPr>
      <t xml:space="preserve"> Any instrument where the transaction is highly leveraged and/or the notional amount is variable and where a decomposition into individual plain vanilla components is impractical or impossible. </t>
    </r>
    <r>
      <rPr>
        <vertAlign val="superscript"/>
        <sz val="11"/>
        <rFont val="Arial"/>
        <family val="2"/>
      </rPr>
      <t>4</t>
    </r>
    <r>
      <rPr>
        <sz val="11"/>
        <rFont val="Arial"/>
        <family val="2"/>
      </rPr>
      <t xml:space="preserve"> It includes forward rate agreement, interest rate swaps, options and other products. </t>
    </r>
    <r>
      <rPr>
        <vertAlign val="superscript"/>
        <sz val="11"/>
        <rFont val="Arial"/>
        <family val="2"/>
      </rPr>
      <t>5</t>
    </r>
    <r>
      <rPr>
        <sz val="11"/>
        <rFont val="Arial"/>
        <family val="2"/>
      </rPr>
      <t xml:space="preserve"> Trades between desks and offices, and trades with own branches and subsidiaries and between affiliated firms (regardless of whether the counterparty is resident in the same country as the reporting dealer or in another country). Excludes deals conducted within the reporting dealer (between desks of the same dealer).</t>
    </r>
  </si>
  <si>
    <t>Institution code: *</t>
  </si>
  <si>
    <t>Institution Name: *</t>
  </si>
  <si>
    <t>Reporting Cycle (MM/YYYY): *</t>
  </si>
  <si>
    <t>CoverPage</t>
  </si>
  <si>
    <t>* Compulsory fields</t>
  </si>
  <si>
    <t>Approver &amp; Officer for MAS to liase with regarding this survey submission:</t>
  </si>
  <si>
    <t>GENERAL INFORMATION:</t>
  </si>
  <si>
    <t>APRIL 2025</t>
  </si>
  <si>
    <t>Please login to MASNET Website to check for the latest release</t>
  </si>
  <si>
    <t xml:space="preserve"> Must fill at least one of the items (UEN or LEI or Other Entity ID)</t>
  </si>
  <si>
    <t>over 7 days and up to 1 month</t>
  </si>
  <si>
    <t>over 1 month and up to 3 months</t>
  </si>
  <si>
    <t>over 3 months and up to 6 months</t>
  </si>
  <si>
    <t>over 6 months</t>
  </si>
  <si>
    <t>&lt;--     Value(s) out of range. Please enter 1, 2 or 3.</t>
  </si>
  <si>
    <t>&lt;--     Negative values and non-numeric entries are not allowed</t>
  </si>
  <si>
    <t>&lt;--     Value(s) out of range. Please enter values from 0 to 100.</t>
  </si>
  <si>
    <t>&lt;--     (a) expected to be larger than (b) + (c) + (d)</t>
  </si>
  <si>
    <t>&lt;--     (a) expected between min(b, c, d) and max(b, c, d)</t>
  </si>
  <si>
    <r>
      <t xml:space="preserve">Other products </t>
    </r>
    <r>
      <rPr>
        <b/>
        <vertAlign val="superscript"/>
        <sz val="11"/>
        <rFont val="Arial"/>
        <family val="2"/>
      </rPr>
      <t>3</t>
    </r>
  </si>
  <si>
    <t>List of Entity</t>
  </si>
  <si>
    <t>Entity Name</t>
  </si>
  <si>
    <t>Please specify the entities that have been incorporated into the reported figures, if any.</t>
  </si>
  <si>
    <t>Instructions for consistency checks</t>
  </si>
  <si>
    <t>REPORTING TABLE</t>
  </si>
  <si>
    <t>QUALITY CHECK</t>
  </si>
  <si>
    <t>Front</t>
  </si>
  <si>
    <t>First of all you need to select your country of residence from the drop down list located in the front sheet.</t>
  </si>
  <si>
    <t>Info</t>
  </si>
  <si>
    <t>Enter the requested information following the indications specified in the footnotes of the table.</t>
  </si>
  <si>
    <t>Tables A1-A4</t>
  </si>
  <si>
    <t>Vertically</t>
  </si>
  <si>
    <r>
      <t>Counterparty breakdown (A1, A2, A3, A4):</t>
    </r>
    <r>
      <rPr>
        <sz val="10"/>
        <rFont val="Arial"/>
        <family val="2"/>
      </rPr>
      <t xml:space="preserve"> for each currency pair, the sum of the components reported for each counterparty should be equal to the total amount reported under the corresponding instrument.</t>
    </r>
  </si>
  <si>
    <r>
      <t>Local/Cross-border breakdown (A1, A2, A3, A4):</t>
    </r>
    <r>
      <rPr>
        <sz val="10"/>
        <rFont val="Arial"/>
        <family val="2"/>
      </rPr>
      <t xml:space="preserve"> for each currency pair</t>
    </r>
    <r>
      <rPr>
        <b/>
        <sz val="10"/>
        <rFont val="Arial"/>
        <family val="2"/>
      </rPr>
      <t xml:space="preserve">, </t>
    </r>
    <r>
      <rPr>
        <sz val="10"/>
        <rFont val="Arial"/>
        <family val="2"/>
      </rPr>
      <t>the sum of the components reported under the local/cross-border breakdown should be equal to the total amount reported for the corresponding counterparty (reporting dealers, other financial institutions or non-financial institutions).</t>
    </r>
  </si>
  <si>
    <r>
      <t>Maturity breakdown (A1, A2, A3, A4):</t>
    </r>
    <r>
      <rPr>
        <sz val="10"/>
        <rFont val="Arial"/>
        <family val="2"/>
      </rPr>
      <t xml:space="preserve"> for each currency pair, the sum of the amounts allocated to the different maturities should be equal to the total amount reported for the corresponding instrument.</t>
    </r>
  </si>
  <si>
    <r>
      <t>Total FX (A1, A2, A3, A4):</t>
    </r>
    <r>
      <rPr>
        <sz val="10"/>
        <rFont val="Arial"/>
        <family val="2"/>
      </rPr>
      <t xml:space="preserve"> for each currency pair, the sum of the amounts reported as total spot, total outright forward, total FX Swaps, total currency swaps and total options should be equal to the amount reported under total FX.</t>
    </r>
  </si>
  <si>
    <t>Horizontally</t>
  </si>
  <si>
    <r>
      <t>Currency breakdown (A1, A2, A3):</t>
    </r>
    <r>
      <rPr>
        <sz val="10"/>
        <rFont val="Arial"/>
        <family val="2"/>
      </rPr>
      <t xml:space="preserve"> for each row in the relevant table, the sum of the amounts allocated to each currency pair should be equal to the total amount reported under the "Total" column.</t>
    </r>
    <r>
      <rPr>
        <b/>
        <sz val="10"/>
        <rFont val="Arial"/>
        <family val="2"/>
      </rPr>
      <t xml:space="preserve"> IMPORTANT: If you report a given amount under the "Other" column you will have to allocate exactly the same amount to one of the currencies listed in table A4 (for amounts reported in tables A1 to A3). </t>
    </r>
  </si>
  <si>
    <t>Across different tables</t>
  </si>
  <si>
    <r>
      <t>Grand Total (A3):</t>
    </r>
    <r>
      <rPr>
        <sz val="10"/>
        <rFont val="Arial"/>
        <family val="2"/>
      </rPr>
      <t xml:space="preserve"> for each row in table A3, the sum of the amounts allocated to each currency pair in tables A1, A2 and A3 should be equal to the total amount reported under the "Grand Total" column of table A3. In other words, the amounts reported as "Grand Total" in table A3 should be consistent with the sum of the amounts reported under the "Total" column in tables A1, A2 and A3, plus the amount reported as </t>
    </r>
    <r>
      <rPr>
        <b/>
        <sz val="10"/>
        <rFont val="Arial"/>
        <family val="2"/>
      </rPr>
      <t>residual</t>
    </r>
    <r>
      <rPr>
        <sz val="10"/>
        <rFont val="Arial"/>
        <family val="2"/>
      </rPr>
      <t xml:space="preserve"> in table A3. </t>
    </r>
  </si>
  <si>
    <r>
      <t xml:space="preserve">Currency breakdown across tables (A4): </t>
    </r>
    <r>
      <rPr>
        <sz val="10"/>
        <rFont val="Arial"/>
        <family val="2"/>
      </rPr>
      <t xml:space="preserve">The purpose of table A4 is to provide a currency breakdown for columns "other" and "residual" in tables A1, A2 and A3. Please note that columns "other" and "residual" should be treated differently when being transferred to table A4. For deals reported under column "other", given that the first leg of the transaction is already identified in tables A1, A2 or A3, only the second leg should be included in table A4. This is, the same amount reported in column "other" should be allocated in table A4. In contrast, deals reported under column "residual", (since both legs are unknown), should be allocated to two relevant currencies in table A4. In other words, although the deal is reported once in column "residual",  it should be reported twice in table A4, making up 200% of the deal.  In cases where neither currency leg is listed in table A4, the transaction should be included  twice under column "other" in table A4 (making up 200% of the deal in this column). </t>
    </r>
  </si>
  <si>
    <t xml:space="preserve">Table A5 </t>
  </si>
  <si>
    <r>
      <t xml:space="preserve">Instrument breakdown: </t>
    </r>
    <r>
      <rPr>
        <sz val="10"/>
        <rFont val="Arial"/>
        <family val="2"/>
      </rPr>
      <t>for any execution method, the sum of the amounts reported for each instrument should be consistent with the amount reported under total instruments.</t>
    </r>
  </si>
  <si>
    <r>
      <t>Counterparty breakdown:</t>
    </r>
    <r>
      <rPr>
        <sz val="10"/>
        <rFont val="Arial"/>
        <family val="2"/>
      </rPr>
      <t xml:space="preserve"> for any execution method and instrument, the sum of counterparties should be equal to the total amount.</t>
    </r>
  </si>
  <si>
    <r>
      <t>Local/Cross-border breakdown</t>
    </r>
    <r>
      <rPr>
        <sz val="10"/>
        <rFont val="Arial"/>
        <family val="2"/>
      </rPr>
      <t>: for each execution method and instrument, the sum of the components reported under the local/cross-border breakdown should be equal to the total amount reported under  the category "of which: with reporting dealers".</t>
    </r>
  </si>
  <si>
    <r>
      <t xml:space="preserve">Execution method breakdown: </t>
    </r>
    <r>
      <rPr>
        <sz val="10"/>
        <rFont val="Arial"/>
        <family val="2"/>
      </rPr>
      <t>Given a certain instrument or counterparty</t>
    </r>
    <r>
      <rPr>
        <b/>
        <sz val="10"/>
        <rFont val="Arial"/>
        <family val="2"/>
      </rPr>
      <t xml:space="preserve">, </t>
    </r>
    <r>
      <rPr>
        <sz val="10"/>
        <rFont val="Arial"/>
        <family val="2"/>
      </rPr>
      <t>the sum of the amounts reported for each method of execution should be consistent with the amount reported under "total execution methods".</t>
    </r>
  </si>
  <si>
    <r>
      <t>Counterparty breakdown:</t>
    </r>
    <r>
      <rPr>
        <sz val="10"/>
        <rFont val="Arial"/>
        <family val="2"/>
      </rPr>
      <t xml:space="preserve"> for each currency, the sum of the components reported for each counterparty should be equal to the total amount reported under the corresponding instrument.</t>
    </r>
  </si>
  <si>
    <r>
      <t>Local/Cross-border breakdown:</t>
    </r>
    <r>
      <rPr>
        <sz val="10"/>
        <rFont val="Arial"/>
        <family val="2"/>
      </rPr>
      <t xml:space="preserve"> for each currency,</t>
    </r>
    <r>
      <rPr>
        <b/>
        <sz val="10"/>
        <rFont val="Arial"/>
        <family val="2"/>
      </rPr>
      <t xml:space="preserve"> </t>
    </r>
    <r>
      <rPr>
        <sz val="10"/>
        <rFont val="Arial"/>
        <family val="2"/>
      </rPr>
      <t>the sum of the components reported under the local/cross-border breakdown should be equal to the total amount reported for the corresponding counterparty (reporting dealers, other financial institutions or non-financial institutions).</t>
    </r>
  </si>
  <si>
    <r>
      <t>Total IR:</t>
    </r>
    <r>
      <rPr>
        <sz val="10"/>
        <rFont val="Arial"/>
        <family val="2"/>
      </rPr>
      <t xml:space="preserve"> for each currency, the sum of the amounts reported as total FRA, overnight indexed swaps, other swaps and OTC options should be equal to the amount reported as total IR contracts.</t>
    </r>
  </si>
  <si>
    <r>
      <t>Currency breakdown:</t>
    </r>
    <r>
      <rPr>
        <sz val="10"/>
        <rFont val="Arial"/>
        <family val="2"/>
      </rPr>
      <t xml:space="preserve"> for each row in the table, the sum of the amounts allocated to each currency should be equal to the total amount reported under the "Total" column.</t>
    </r>
    <r>
      <rPr>
        <b/>
        <sz val="10"/>
        <rFont val="Arial"/>
        <family val="2"/>
      </rPr>
      <t/>
    </r>
  </si>
  <si>
    <t>Others</t>
  </si>
  <si>
    <r>
      <t>Prime brokered</t>
    </r>
    <r>
      <rPr>
        <sz val="10"/>
        <rFont val="Arial"/>
        <family val="2"/>
      </rPr>
      <t xml:space="preserve">: the amount reported as "o/w prime brokered" should be smaller than the corresponding amount reported under "Total contracts".
</t>
    </r>
    <r>
      <rPr>
        <b/>
        <sz val="10"/>
        <rFont val="Arial"/>
        <family val="2"/>
      </rPr>
      <t>Retail-driven</t>
    </r>
    <r>
      <rPr>
        <sz val="10"/>
        <rFont val="Arial"/>
        <family val="2"/>
      </rPr>
      <t xml:space="preserve">: the amount reported as "o/w retail-driven" should be smaller than the corresponding amount reported under "Total contracts".
</t>
    </r>
    <r>
      <rPr>
        <b/>
        <sz val="10"/>
        <rFont val="Arial"/>
        <family val="2"/>
      </rPr>
      <t>Non-deliverable forwards</t>
    </r>
    <r>
      <rPr>
        <sz val="10"/>
        <rFont val="Arial"/>
        <family val="2"/>
      </rPr>
      <t xml:space="preserve">: the amount reported as "o/w non-deliverable forwards" should be smaller than the corresponding amount reported under "Total contracts".
</t>
    </r>
    <r>
      <rPr>
        <b/>
        <sz val="10"/>
        <rFont val="Arial"/>
        <family val="2"/>
      </rPr>
      <t>Related party trades</t>
    </r>
    <r>
      <rPr>
        <sz val="10"/>
        <rFont val="Arial"/>
        <family val="2"/>
      </rPr>
      <t>: the amount reported as "related party trades" should be smaller than the corresponding amount reported under "Total contracts".</t>
    </r>
    <r>
      <rPr>
        <b/>
        <sz val="10"/>
        <rFont val="Arial"/>
        <family val="2"/>
      </rPr>
      <t xml:space="preserve"> </t>
    </r>
  </si>
  <si>
    <t>1.       Information on the number of business days</t>
  </si>
  <si>
    <t>Number of days</t>
  </si>
  <si>
    <t>3.       Information on trend of trading activity</t>
  </si>
  <si>
    <t>2.       Information on coverage and concentration</t>
  </si>
  <si>
    <t>a)    The final number of participating institutions.</t>
  </si>
  <si>
    <r>
      <t>b)    The estimated percentage coverage of their survey.</t>
    </r>
    <r>
      <rPr>
        <vertAlign val="superscript"/>
        <sz val="11"/>
        <rFont val="Arial"/>
        <family val="2"/>
      </rPr>
      <t>1</t>
    </r>
    <r>
      <rPr>
        <sz val="11"/>
        <rFont val="Arial"/>
        <family val="2"/>
      </rPr>
      <t xml:space="preserve"> </t>
    </r>
  </si>
  <si>
    <r>
      <t xml:space="preserve">       </t>
    </r>
    <r>
      <rPr>
        <vertAlign val="superscript"/>
        <sz val="11"/>
        <rFont val="Arial"/>
        <family val="2"/>
      </rPr>
      <t>1</t>
    </r>
    <r>
      <rPr>
        <sz val="11"/>
        <rFont val="Arial"/>
        <family val="2"/>
      </rPr>
      <t xml:space="preserve"> In percentage and without % sign, ie 90% should be entered as 90.</t>
    </r>
  </si>
  <si>
    <t>c)    The number of institutions accounting for 75 percent of the reported totals.</t>
  </si>
  <si>
    <t xml:space="preserve">4.       Quality control questions to assess the representativeness of the reported figures </t>
  </si>
  <si>
    <t>Detailed breakdown of other financial institutions</t>
  </si>
  <si>
    <t>Prime brokered</t>
  </si>
  <si>
    <t>Retail-driven</t>
  </si>
  <si>
    <t>a)    Number of dealers reporting the data?</t>
  </si>
  <si>
    <r>
      <t xml:space="preserve">b)    Number of dealers </t>
    </r>
    <r>
      <rPr>
        <u/>
        <sz val="11"/>
        <rFont val="Arial"/>
        <family val="2"/>
      </rPr>
      <t>not</t>
    </r>
    <r>
      <rPr>
        <sz val="11"/>
        <rFont val="Arial"/>
        <family val="2"/>
      </rPr>
      <t xml:space="preserve"> reporting the data due to technical incapacity to report?</t>
    </r>
  </si>
  <si>
    <r>
      <t xml:space="preserve">c)    Number of dealers </t>
    </r>
    <r>
      <rPr>
        <u/>
        <sz val="11"/>
        <rFont val="Arial"/>
        <family val="2"/>
      </rPr>
      <t>not</t>
    </r>
    <r>
      <rPr>
        <sz val="11"/>
        <rFont val="Arial"/>
        <family val="2"/>
      </rPr>
      <t xml:space="preserve"> reporting the data due to no turnover in the transaction in question?</t>
    </r>
  </si>
  <si>
    <r>
      <t xml:space="preserve">d)    Estimated percentage coverage. </t>
    </r>
    <r>
      <rPr>
        <vertAlign val="superscript"/>
        <sz val="11"/>
        <rFont val="Arial"/>
        <family val="2"/>
      </rPr>
      <t>1</t>
    </r>
  </si>
  <si>
    <t>5.       Internalisation of FX spot turnover</t>
  </si>
  <si>
    <t>SINGAPORE</t>
  </si>
  <si>
    <t>'&lt;--    (a) expected to be smaller than G16 + H16 + J16 reported in  table A5</t>
  </si>
  <si>
    <t>To ensure the quality of the reported data, several consistency checks have been implemented in the templates using arithmetical formulas. These checks and their corresponding formulas are available in the checking tables located on the right hand side of each reporting table. If a data consistency issue is detected in any of the breakdowns listed in a given table or across different tables, the amount of the inconsistency is shown in red.  A summary of inconsistencies detected across all reporting tables is available in the sheet "Check". The main consistency checks performed in each table are listed below.</t>
  </si>
  <si>
    <r>
      <t>Spot:</t>
    </r>
    <r>
      <rPr>
        <sz val="10"/>
        <rFont val="Arial"/>
        <family val="2"/>
      </rPr>
      <t xml:space="preserve"> the amount reported as total spot in table A5 should be equal to the amount reported as total spot in table A3.</t>
    </r>
  </si>
  <si>
    <r>
      <t xml:space="preserve">Outright forwards: </t>
    </r>
    <r>
      <rPr>
        <sz val="10"/>
        <rFont val="Arial"/>
        <family val="2"/>
      </rPr>
      <t>the amount reported as total outright forwards in table A5 should be equal to the amount reported as total outright forwards in table A3.</t>
    </r>
  </si>
  <si>
    <r>
      <t xml:space="preserve">FX Swaps: </t>
    </r>
    <r>
      <rPr>
        <sz val="10"/>
        <rFont val="Arial"/>
        <family val="2"/>
      </rPr>
      <t>the amount reported as total FX Swaps in table A5 should be equal to the amount reported as total FX Swaps in table A3.</t>
    </r>
  </si>
  <si>
    <r>
      <t xml:space="preserve">Currency Swaps: </t>
    </r>
    <r>
      <rPr>
        <sz val="10"/>
        <rFont val="Arial"/>
        <family val="2"/>
      </rPr>
      <t>the amount reported as total Currency Swaps in table A5 should be equal to the amount reported as total Currency Swaps in table A3.</t>
    </r>
  </si>
  <si>
    <r>
      <t>FX options:</t>
    </r>
    <r>
      <rPr>
        <sz val="10"/>
        <rFont val="Arial"/>
        <family val="2"/>
      </rPr>
      <t xml:space="preserve"> the amount reported as total FX options in table A5 should be equal to the amount reported as total FX options in table A3.</t>
    </r>
  </si>
  <si>
    <r>
      <t xml:space="preserve">Counterparty breakdown: </t>
    </r>
    <r>
      <rPr>
        <sz val="10"/>
        <rFont val="Arial"/>
        <family val="2"/>
      </rPr>
      <t xml:space="preserve">the total amounts reported  in table A5 under "with reporting dealers", "with reporting dealers - local" , "with reporting dealers - cross-border", "with other financial institutions" and  "with non-financial customers" should be equal to total amounts reported in table A3 under the same counterparty categories and instruments.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</si>
</sst>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
    <numFmt numFmtId="166" formatCode="mm\/yyyy"/>
    <numFmt numFmtId="167" formatCode="dd\/mm\/yyyy"/>
    <numFmt numFmtId="168" formatCode="#,##0.0\ ;\–#,##0.0\ ;\–\ "/>
    <numFmt numFmtId="169" formatCode="0.000000"/>
  </numFmts>
  <fonts count="66">
    <font>
      <sz val="9"/>
      <name val="Helvetica 65"/>
    </font>
    <font>
      <sz val="14"/>
      <name val="TimesNewRomanPS"/>
    </font>
    <font>
      <sz val="14"/>
      <name val="Helvetica 65"/>
    </font>
    <font>
      <sz val="11"/>
      <name val="Helvetica 65"/>
    </font>
    <font>
      <vertAlign val="superscript"/>
      <sz val="11"/>
      <name val="TimesNewRomanPS"/>
    </font>
    <font>
      <sz val="10"/>
      <name val="Arial"/>
      <family val="2"/>
    </font>
    <font>
      <sz val="8"/>
      <name val="Arial"/>
      <family val="2"/>
    </font>
    <font>
      <b/>
      <sz val="14"/>
      <name val="Arial"/>
      <family val="2"/>
    </font>
    <font>
      <b/>
      <sz val="12"/>
      <name val="Arial"/>
      <family val="2"/>
    </font>
    <font>
      <sz val="12"/>
      <name val="Arial"/>
      <family val="2"/>
    </font>
    <font>
      <sz val="8"/>
      <name val="Helvetica 65"/>
    </font>
    <font>
      <b/>
      <sz val="14"/>
      <color indexed="9"/>
      <name val="TimesNewRomanPS"/>
    </font>
    <font>
      <b/>
      <sz val="14"/>
      <color indexed="9"/>
      <name val="Arial"/>
      <family val="2"/>
    </font>
    <font>
      <b/>
      <sz val="16"/>
      <name val="TimesNewRomanPS"/>
    </font>
    <font>
      <sz val="14"/>
      <name val="Arial"/>
      <family val="2"/>
    </font>
    <font>
      <sz val="11"/>
      <name val="Arial"/>
      <family val="2"/>
    </font>
    <font>
      <vertAlign val="superscript"/>
      <sz val="11"/>
      <name val="Arial"/>
      <family val="2"/>
    </font>
    <font>
      <b/>
      <sz val="11"/>
      <name val="Arial"/>
      <family val="2"/>
    </font>
    <font>
      <b/>
      <vertAlign val="superscript"/>
      <sz val="11"/>
      <name val="Arial"/>
      <family val="2"/>
    </font>
    <font>
      <b/>
      <vertAlign val="superscript"/>
      <sz val="14"/>
      <name val="Arial"/>
      <family val="2"/>
    </font>
    <font>
      <b/>
      <u/>
      <sz val="11"/>
      <name val="Arial"/>
      <family val="2"/>
    </font>
    <font>
      <sz val="9"/>
      <name val="Arial"/>
      <family val="2"/>
    </font>
    <font>
      <sz val="9"/>
      <color indexed="21"/>
      <name val="Arial"/>
      <family val="2"/>
    </font>
    <font>
      <i/>
      <sz val="11"/>
      <name val="Arial"/>
      <family val="2"/>
    </font>
    <font>
      <i/>
      <sz val="9"/>
      <color indexed="21"/>
      <name val="Arial"/>
      <family val="2"/>
    </font>
    <font>
      <sz val="8"/>
      <name val="Arial"/>
      <family val="2"/>
    </font>
    <font>
      <sz val="11"/>
      <color indexed="21"/>
      <name val="Arial"/>
      <family val="2"/>
    </font>
    <font>
      <sz val="11"/>
      <color indexed="9"/>
      <name val="Arial"/>
      <family val="2"/>
    </font>
    <font>
      <sz val="14"/>
      <color indexed="9"/>
      <name val="Arial"/>
      <family val="2"/>
    </font>
    <font>
      <i/>
      <vertAlign val="superscript"/>
      <sz val="11"/>
      <name val="Arial"/>
      <family val="2"/>
    </font>
    <font>
      <b/>
      <sz val="16"/>
      <color indexed="10"/>
      <name val="Arial"/>
      <family val="2"/>
    </font>
    <font>
      <b/>
      <sz val="11"/>
      <color indexed="9"/>
      <name val="Arial"/>
      <family val="2"/>
    </font>
    <font>
      <sz val="10"/>
      <color indexed="21"/>
      <name val="Arial"/>
      <family val="2"/>
    </font>
    <font>
      <i/>
      <sz val="8"/>
      <name val="Arial"/>
      <family val="2"/>
    </font>
    <font>
      <sz val="8"/>
      <color indexed="21"/>
      <name val="Arial"/>
      <family val="2"/>
    </font>
    <font>
      <i/>
      <sz val="8"/>
      <color indexed="21"/>
      <name val="Arial"/>
      <family val="2"/>
    </font>
    <font>
      <i/>
      <sz val="8"/>
      <name val="Helvetica 65"/>
    </font>
    <font>
      <i/>
      <sz val="11"/>
      <name val="Helvetica 65"/>
    </font>
    <font>
      <u/>
      <sz val="10"/>
      <color theme="10"/>
      <name val="Arial"/>
      <family val="2"/>
    </font>
    <font>
      <sz val="12"/>
      <color indexed="21"/>
      <name val="Arial"/>
      <family val="2"/>
    </font>
    <font>
      <vertAlign val="superscript"/>
      <sz val="16"/>
      <name val="Arial"/>
      <family val="2"/>
    </font>
    <font>
      <b/>
      <i/>
      <sz val="20"/>
      <name val="Arial"/>
      <family val="2"/>
    </font>
    <font>
      <b/>
      <sz val="20"/>
      <color rgb="FFFF0000"/>
      <name val="Arial"/>
      <family val="2"/>
    </font>
    <font>
      <b/>
      <sz val="20"/>
      <name val="Arial"/>
      <family val="2"/>
    </font>
    <font>
      <b/>
      <u/>
      <sz val="12"/>
      <name val="Arial"/>
      <family val="2"/>
    </font>
    <font>
      <b/>
      <sz val="12"/>
      <color rgb="FFFF0000"/>
      <name val="Arial"/>
      <family val="2"/>
    </font>
    <font>
      <i/>
      <sz val="12"/>
      <name val="Arial"/>
      <family val="2"/>
    </font>
    <font>
      <sz val="10"/>
      <color rgb="FFFF0000"/>
      <name val="Arial"/>
      <family val="2"/>
    </font>
    <font>
      <b/>
      <i/>
      <sz val="11"/>
      <name val="Arial"/>
      <family val="2"/>
    </font>
    <font>
      <b/>
      <sz val="8"/>
      <color indexed="21"/>
      <name val="Arial"/>
      <family val="2"/>
    </font>
    <font>
      <b/>
      <sz val="9"/>
      <color indexed="21"/>
      <name val="Arial"/>
      <family val="2"/>
    </font>
    <font>
      <b/>
      <sz val="9"/>
      <name val="Arial"/>
      <family val="2"/>
    </font>
    <font>
      <b/>
      <sz val="10"/>
      <color rgb="FFFF0000"/>
      <name val="Arial"/>
      <family val="2"/>
    </font>
    <font>
      <sz val="10"/>
      <color theme="0"/>
      <name val="Arial"/>
      <family val="2"/>
    </font>
    <font>
      <b/>
      <sz val="14"/>
      <color theme="0"/>
      <name val="Arial"/>
      <family val="2"/>
    </font>
    <font>
      <sz val="11"/>
      <color theme="0"/>
      <name val="Helvetica 65"/>
    </font>
    <font>
      <b/>
      <sz val="11"/>
      <color theme="0"/>
      <name val="Arial"/>
      <family val="2"/>
    </font>
    <font>
      <sz val="11"/>
      <color theme="0"/>
      <name val="Arial"/>
      <family val="2"/>
    </font>
    <font>
      <b/>
      <sz val="18"/>
      <color indexed="43"/>
      <name val="Arial"/>
      <family val="2"/>
    </font>
    <font>
      <b/>
      <sz val="10"/>
      <name val="Arial"/>
      <family val="2"/>
    </font>
    <font>
      <b/>
      <u/>
      <sz val="10"/>
      <name val="Arial"/>
      <family val="2"/>
    </font>
    <font>
      <b/>
      <i/>
      <sz val="8"/>
      <name val="Arial"/>
      <family val="2"/>
    </font>
    <font>
      <sz val="11"/>
      <color indexed="8"/>
      <name val="Arial"/>
      <family val="2"/>
    </font>
    <font>
      <b/>
      <sz val="10"/>
      <color theme="0"/>
      <name val="Arial"/>
      <family val="2"/>
    </font>
    <font>
      <u/>
      <sz val="11"/>
      <name val="Arial"/>
      <family val="2"/>
    </font>
    <font>
      <sz val="16"/>
      <name val="Arial"/>
      <family val="2"/>
    </font>
  </fonts>
  <fills count="1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gray125">
        <bgColor indexed="9"/>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gray125">
        <bgColor theme="0"/>
      </patternFill>
    </fill>
    <fill>
      <patternFill patternType="lightGray">
        <bgColor indexed="9"/>
      </patternFill>
    </fill>
    <fill>
      <patternFill patternType="gray125">
        <bgColor theme="1" tint="0.499984740745262"/>
      </patternFill>
    </fill>
    <fill>
      <patternFill patternType="solid">
        <fgColor indexed="60"/>
        <bgColor indexed="64"/>
      </patternFill>
    </fill>
    <fill>
      <patternFill patternType="solid">
        <fgColor indexed="22"/>
        <bgColor indexed="64"/>
      </patternFill>
    </fill>
    <fill>
      <patternFill patternType="solid">
        <fgColor theme="0" tint="-0.499984740745262"/>
        <bgColor indexed="64"/>
      </patternFill>
    </fill>
    <fill>
      <patternFill patternType="gray125">
        <bgColor theme="0" tint="-0.499984740745262"/>
      </patternFill>
    </fill>
    <fill>
      <patternFill patternType="solid">
        <fgColor rgb="FFFFFF99"/>
        <bgColor indexed="64"/>
      </patternFill>
    </fill>
  </fills>
  <borders count="41">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64"/>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8"/>
      </left>
      <right/>
      <top/>
      <bottom style="thin">
        <color indexed="64"/>
      </bottom>
      <diagonal/>
    </border>
    <border>
      <left/>
      <right style="thin">
        <color indexed="8"/>
      </right>
      <top/>
      <bottom style="thin">
        <color indexed="64"/>
      </bottom>
      <diagonal/>
    </border>
    <border>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style="thin">
        <color indexed="64"/>
      </top>
      <bottom style="double">
        <color indexed="64"/>
      </bottom>
      <diagonal/>
    </border>
  </borders>
  <cellStyleXfs count="5">
    <xf numFmtId="0" fontId="0" fillId="0" borderId="0"/>
    <xf numFmtId="164" fontId="5" fillId="0" borderId="0" applyFont="0" applyFill="0" applyBorder="0" applyAlignment="0" applyProtection="0"/>
    <xf numFmtId="0" fontId="5" fillId="0" borderId="0"/>
    <xf numFmtId="0" fontId="5" fillId="0" borderId="0"/>
    <xf numFmtId="0" fontId="38" fillId="0" borderId="0" applyNumberFormat="0" applyFill="0" applyBorder="0" applyAlignment="0" applyProtection="0"/>
  </cellStyleXfs>
  <cellXfs count="544">
    <xf numFmtId="0" fontId="0" fillId="0" borderId="0" xfId="0"/>
    <xf numFmtId="0" fontId="5" fillId="2" borderId="0" xfId="2" applyFill="1" applyAlignment="1">
      <alignment vertical="center" wrapText="1"/>
    </xf>
    <xf numFmtId="0" fontId="7" fillId="2" borderId="0" xfId="0" applyFont="1" applyFill="1" applyAlignment="1">
      <alignment horizontal="center" vertical="center"/>
    </xf>
    <xf numFmtId="0" fontId="5" fillId="2" borderId="0" xfId="2" applyFill="1" applyAlignment="1" applyProtection="1">
      <alignment vertical="center"/>
      <protection locked="0"/>
    </xf>
    <xf numFmtId="0" fontId="7" fillId="2" borderId="0" xfId="0" applyFont="1" applyFill="1" applyAlignment="1">
      <alignment horizontal="left" vertical="center"/>
    </xf>
    <xf numFmtId="0" fontId="14" fillId="2" borderId="0" xfId="0" applyFont="1" applyFill="1" applyAlignment="1">
      <alignment horizontal="center" vertical="center"/>
    </xf>
    <xf numFmtId="0" fontId="14" fillId="2" borderId="0" xfId="0" applyFont="1" applyFill="1" applyAlignment="1" applyProtection="1">
      <alignment vertical="center"/>
      <protection locked="0"/>
    </xf>
    <xf numFmtId="0" fontId="14" fillId="2" borderId="0" xfId="0" applyFont="1" applyFill="1" applyAlignment="1">
      <alignment vertical="center"/>
    </xf>
    <xf numFmtId="0" fontId="15" fillId="2" borderId="3" xfId="0" applyFont="1" applyFill="1" applyBorder="1" applyAlignment="1">
      <alignment horizontal="centerContinuous" vertical="center" wrapText="1"/>
    </xf>
    <xf numFmtId="0" fontId="15" fillId="2" borderId="0" xfId="0" applyFont="1" applyFill="1" applyAlignment="1">
      <alignment horizontal="centerContinuous" vertical="center"/>
    </xf>
    <xf numFmtId="0" fontId="15" fillId="2" borderId="0" xfId="0" applyFont="1" applyFill="1" applyAlignment="1" applyProtection="1">
      <alignment vertical="center"/>
      <protection locked="0"/>
    </xf>
    <xf numFmtId="0" fontId="15" fillId="2" borderId="0" xfId="0" applyFont="1" applyFill="1" applyAlignment="1">
      <alignment vertical="center"/>
    </xf>
    <xf numFmtId="0" fontId="17" fillId="2" borderId="0" xfId="0" applyFont="1" applyFill="1" applyAlignment="1">
      <alignment horizontal="center" vertical="center"/>
    </xf>
    <xf numFmtId="165" fontId="15" fillId="2" borderId="0" xfId="0" applyNumberFormat="1" applyFont="1" applyFill="1" applyAlignment="1" applyProtection="1">
      <alignment horizontal="center" vertical="center"/>
      <protection locked="0"/>
    </xf>
    <xf numFmtId="1" fontId="22" fillId="3" borderId="9" xfId="0" applyNumberFormat="1" applyFont="1" applyFill="1" applyBorder="1" applyAlignment="1" applyProtection="1">
      <alignment horizontal="center" vertical="center"/>
      <protection locked="0"/>
    </xf>
    <xf numFmtId="1" fontId="22" fillId="3" borderId="10" xfId="0" applyNumberFormat="1" applyFont="1" applyFill="1" applyBorder="1" applyAlignment="1" applyProtection="1">
      <alignment horizontal="center" vertical="center"/>
      <protection locked="0"/>
    </xf>
    <xf numFmtId="3" fontId="22" fillId="3" borderId="9" xfId="0" applyNumberFormat="1" applyFont="1" applyFill="1" applyBorder="1" applyAlignment="1" applyProtection="1">
      <alignment horizontal="center" vertical="center"/>
      <protection locked="0"/>
    </xf>
    <xf numFmtId="0" fontId="15" fillId="2" borderId="12" xfId="0" applyFont="1" applyFill="1" applyBorder="1" applyAlignment="1">
      <alignment horizontal="centerContinuous" vertical="center" wrapText="1"/>
    </xf>
    <xf numFmtId="165" fontId="23" fillId="2" borderId="0" xfId="0" applyNumberFormat="1" applyFont="1" applyFill="1" applyAlignment="1" applyProtection="1">
      <alignment horizontal="center" vertical="center"/>
      <protection locked="0"/>
    </xf>
    <xf numFmtId="1" fontId="24" fillId="3" borderId="10" xfId="0" applyNumberFormat="1" applyFont="1" applyFill="1" applyBorder="1" applyAlignment="1" applyProtection="1">
      <alignment horizontal="center" vertical="center"/>
      <protection locked="0"/>
    </xf>
    <xf numFmtId="0" fontId="23" fillId="2" borderId="0" xfId="0" applyFont="1" applyFill="1" applyAlignment="1" applyProtection="1">
      <alignment vertical="center"/>
      <protection locked="0"/>
    </xf>
    <xf numFmtId="0" fontId="23" fillId="2" borderId="0" xfId="0" applyFont="1" applyFill="1" applyAlignment="1">
      <alignment vertical="center"/>
    </xf>
    <xf numFmtId="0" fontId="7" fillId="2" borderId="0" xfId="0" applyFont="1" applyFill="1" applyAlignment="1">
      <alignment vertical="center"/>
    </xf>
    <xf numFmtId="0" fontId="15" fillId="0" borderId="5" xfId="0" applyFont="1" applyBorder="1" applyAlignment="1" applyProtection="1">
      <alignment vertical="center"/>
      <protection locked="0"/>
    </xf>
    <xf numFmtId="0" fontId="15" fillId="0" borderId="14" xfId="0" applyFont="1" applyBorder="1" applyAlignment="1" applyProtection="1">
      <alignment vertical="center"/>
      <protection locked="0"/>
    </xf>
    <xf numFmtId="0" fontId="15" fillId="0" borderId="15" xfId="0" applyFont="1" applyBorder="1" applyAlignment="1" applyProtection="1">
      <alignment vertical="center"/>
      <protection locked="0"/>
    </xf>
    <xf numFmtId="0" fontId="17" fillId="2" borderId="6" xfId="0" applyFont="1" applyFill="1" applyBorder="1" applyAlignment="1">
      <alignment horizontal="center" vertical="center"/>
    </xf>
    <xf numFmtId="0" fontId="17" fillId="0" borderId="16" xfId="0" applyFont="1" applyBorder="1" applyAlignment="1">
      <alignment horizontal="center" vertical="center"/>
    </xf>
    <xf numFmtId="0" fontId="17" fillId="0" borderId="16" xfId="0" quotePrefix="1" applyFont="1" applyBorder="1" applyAlignment="1">
      <alignment horizontal="center" vertical="center"/>
    </xf>
    <xf numFmtId="0" fontId="26" fillId="3" borderId="6" xfId="0" applyFont="1" applyFill="1" applyBorder="1" applyAlignment="1" applyProtection="1">
      <alignment horizontal="centerContinuous" vertical="center"/>
      <protection locked="0"/>
    </xf>
    <xf numFmtId="0" fontId="26" fillId="3" borderId="8" xfId="0" applyFont="1" applyFill="1" applyBorder="1" applyAlignment="1" applyProtection="1">
      <alignment horizontal="centerContinuous" vertical="center"/>
      <protection locked="0"/>
    </xf>
    <xf numFmtId="0" fontId="26" fillId="3" borderId="5" xfId="0" applyFont="1" applyFill="1" applyBorder="1" applyAlignment="1" applyProtection="1">
      <alignment horizontal="centerContinuous" vertical="center"/>
      <protection locked="0"/>
    </xf>
    <xf numFmtId="0" fontId="17" fillId="2" borderId="16" xfId="0" applyFont="1" applyFill="1" applyBorder="1" applyAlignment="1">
      <alignment horizontal="center" vertical="center"/>
    </xf>
    <xf numFmtId="0" fontId="17" fillId="2" borderId="16" xfId="0" quotePrefix="1" applyFont="1" applyFill="1" applyBorder="1" applyAlignment="1">
      <alignment horizontal="center" vertical="center"/>
    </xf>
    <xf numFmtId="0" fontId="26" fillId="3" borderId="7" xfId="0" applyFont="1" applyFill="1" applyBorder="1" applyAlignment="1" applyProtection="1">
      <alignment horizontal="center" vertical="center"/>
      <protection locked="0"/>
    </xf>
    <xf numFmtId="0" fontId="26" fillId="3" borderId="7" xfId="0" quotePrefix="1" applyFont="1" applyFill="1" applyBorder="1" applyAlignment="1" applyProtection="1">
      <alignment horizontal="center" vertical="center" wrapText="1"/>
      <protection locked="0"/>
    </xf>
    <xf numFmtId="0" fontId="17" fillId="2" borderId="16" xfId="0" applyFont="1" applyFill="1" applyBorder="1" applyAlignment="1">
      <alignment horizontal="center" vertical="center" wrapText="1"/>
    </xf>
    <xf numFmtId="0" fontId="15" fillId="0" borderId="0" xfId="0" applyFont="1" applyAlignment="1">
      <alignment vertical="center"/>
    </xf>
    <xf numFmtId="0" fontId="15" fillId="0" borderId="0" xfId="0" quotePrefix="1" applyFont="1" applyAlignment="1">
      <alignment vertical="center"/>
    </xf>
    <xf numFmtId="3" fontId="22" fillId="3" borderId="9" xfId="0" applyNumberFormat="1" applyFont="1" applyFill="1" applyBorder="1" applyAlignment="1">
      <alignment horizontal="center" vertical="center"/>
    </xf>
    <xf numFmtId="0" fontId="30" fillId="2" borderId="0" xfId="0" applyFont="1" applyFill="1" applyAlignment="1">
      <alignment horizontal="center" vertical="center"/>
    </xf>
    <xf numFmtId="0" fontId="31" fillId="2" borderId="0" xfId="0" quotePrefix="1" applyFont="1" applyFill="1" applyAlignment="1" applyProtection="1">
      <alignment vertical="center" wrapText="1"/>
      <protection hidden="1"/>
    </xf>
    <xf numFmtId="0" fontId="23" fillId="0" borderId="2" xfId="0" applyFont="1" applyBorder="1" applyAlignment="1">
      <alignment vertical="center"/>
    </xf>
    <xf numFmtId="0" fontId="23" fillId="0" borderId="2" xfId="0" quotePrefix="1" applyFont="1" applyBorder="1" applyAlignment="1">
      <alignment vertical="center"/>
    </xf>
    <xf numFmtId="0" fontId="23" fillId="0" borderId="0" xfId="0" quotePrefix="1" applyFont="1" applyAlignment="1">
      <alignment vertical="center"/>
    </xf>
    <xf numFmtId="0" fontId="15" fillId="0" borderId="2" xfId="0" applyFont="1" applyBorder="1" applyAlignment="1">
      <alignment vertical="center"/>
    </xf>
    <xf numFmtId="0" fontId="15" fillId="0" borderId="2" xfId="0" quotePrefix="1" applyFont="1" applyBorder="1" applyAlignment="1">
      <alignment vertical="center"/>
    </xf>
    <xf numFmtId="165" fontId="23" fillId="0" borderId="0" xfId="0" applyNumberFormat="1" applyFont="1" applyAlignment="1" applyProtection="1">
      <alignment horizontal="center" vertical="center"/>
      <protection locked="0"/>
    </xf>
    <xf numFmtId="165" fontId="6" fillId="2" borderId="2" xfId="0" applyNumberFormat="1" applyFont="1" applyFill="1" applyBorder="1" applyAlignment="1" applyProtection="1">
      <alignment horizontal="center" vertical="center"/>
      <protection locked="0"/>
    </xf>
    <xf numFmtId="0" fontId="17" fillId="6" borderId="0" xfId="0" applyFont="1" applyFill="1" applyAlignment="1">
      <alignment vertical="center"/>
    </xf>
    <xf numFmtId="0" fontId="15" fillId="6" borderId="0" xfId="0" applyFont="1" applyFill="1" applyAlignment="1">
      <alignment vertical="center"/>
    </xf>
    <xf numFmtId="0" fontId="15" fillId="6" borderId="0" xfId="0" quotePrefix="1" applyFont="1" applyFill="1" applyAlignment="1">
      <alignment vertical="center"/>
    </xf>
    <xf numFmtId="0" fontId="23" fillId="6" borderId="0" xfId="0" quotePrefix="1" applyFont="1" applyFill="1" applyAlignment="1">
      <alignment vertical="center"/>
    </xf>
    <xf numFmtId="3" fontId="15" fillId="10" borderId="19" xfId="0" applyNumberFormat="1" applyFont="1" applyFill="1" applyBorder="1" applyAlignment="1" applyProtection="1">
      <alignment horizontal="center" vertical="center"/>
      <protection locked="0"/>
    </xf>
    <xf numFmtId="0" fontId="14" fillId="6" borderId="0" xfId="0" applyFont="1" applyFill="1" applyAlignment="1">
      <alignment vertical="center"/>
    </xf>
    <xf numFmtId="165" fontId="6" fillId="2" borderId="35" xfId="0" applyNumberFormat="1" applyFont="1" applyFill="1" applyBorder="1" applyAlignment="1" applyProtection="1">
      <alignment horizontal="center" vertical="center"/>
      <protection locked="0"/>
    </xf>
    <xf numFmtId="0" fontId="23" fillId="0" borderId="0" xfId="0" applyFont="1" applyAlignment="1">
      <alignment vertical="center"/>
    </xf>
    <xf numFmtId="0" fontId="15" fillId="2" borderId="35" xfId="0" applyFont="1" applyFill="1" applyBorder="1" applyAlignment="1">
      <alignment vertical="center"/>
    </xf>
    <xf numFmtId="0" fontId="23" fillId="2" borderId="35" xfId="0" applyFont="1" applyFill="1" applyBorder="1" applyAlignment="1">
      <alignment vertical="center"/>
    </xf>
    <xf numFmtId="1" fontId="22" fillId="3" borderId="10" xfId="0" applyNumberFormat="1" applyFont="1" applyFill="1" applyBorder="1" applyAlignment="1">
      <alignment horizontal="center" vertical="center"/>
    </xf>
    <xf numFmtId="0" fontId="17" fillId="2" borderId="27" xfId="0" applyFont="1" applyFill="1" applyBorder="1" applyAlignment="1">
      <alignment horizontal="center" vertical="center"/>
    </xf>
    <xf numFmtId="0" fontId="17" fillId="2" borderId="27" xfId="0" quotePrefix="1" applyFont="1" applyFill="1" applyBorder="1" applyAlignment="1">
      <alignment horizontal="center" vertical="center"/>
    </xf>
    <xf numFmtId="0" fontId="17" fillId="2" borderId="28" xfId="0" applyFont="1" applyFill="1" applyBorder="1" applyAlignment="1">
      <alignment horizontal="center" vertical="center"/>
    </xf>
    <xf numFmtId="165" fontId="6" fillId="2" borderId="2" xfId="0" applyNumberFormat="1" applyFont="1" applyFill="1" applyBorder="1" applyAlignment="1">
      <alignment horizontal="center" vertical="center"/>
    </xf>
    <xf numFmtId="0" fontId="21" fillId="4" borderId="3" xfId="0" applyFont="1" applyFill="1" applyBorder="1" applyAlignment="1">
      <alignment horizontal="left" vertical="center"/>
    </xf>
    <xf numFmtId="1" fontId="21" fillId="4" borderId="14" xfId="0" applyNumberFormat="1" applyFont="1" applyFill="1" applyBorder="1" applyAlignment="1">
      <alignment vertical="center"/>
    </xf>
    <xf numFmtId="0" fontId="21" fillId="4" borderId="12" xfId="0" applyFont="1" applyFill="1" applyBorder="1" applyAlignment="1">
      <alignment horizontal="left" vertical="center"/>
    </xf>
    <xf numFmtId="1" fontId="21" fillId="4" borderId="15" xfId="0" quotePrefix="1" applyNumberFormat="1" applyFont="1" applyFill="1" applyBorder="1" applyAlignment="1">
      <alignment vertical="center"/>
    </xf>
    <xf numFmtId="0" fontId="14" fillId="6" borderId="0" xfId="0" applyFont="1" applyFill="1" applyAlignment="1">
      <alignment horizontal="left" vertical="center"/>
    </xf>
    <xf numFmtId="0" fontId="14" fillId="6" borderId="0" xfId="0" applyFont="1" applyFill="1" applyAlignment="1">
      <alignment horizontal="center" vertical="center"/>
    </xf>
    <xf numFmtId="0" fontId="30" fillId="6" borderId="0" xfId="0" applyFont="1" applyFill="1" applyAlignment="1">
      <alignment horizontal="center" vertical="center"/>
    </xf>
    <xf numFmtId="0" fontId="22" fillId="2" borderId="0" xfId="0" applyFont="1" applyFill="1" applyAlignment="1">
      <alignment horizontal="center" vertical="center"/>
    </xf>
    <xf numFmtId="0" fontId="21" fillId="2" borderId="0" xfId="0" applyFont="1" applyFill="1" applyAlignment="1">
      <alignment vertical="center"/>
    </xf>
    <xf numFmtId="0" fontId="22" fillId="2" borderId="0" xfId="0" applyFont="1" applyFill="1" applyAlignment="1">
      <alignment vertical="center"/>
    </xf>
    <xf numFmtId="0" fontId="12" fillId="2" borderId="0" xfId="0" quotePrefix="1" applyFont="1" applyFill="1" applyAlignment="1">
      <alignment vertical="center"/>
    </xf>
    <xf numFmtId="0" fontId="22" fillId="2" borderId="0" xfId="0" quotePrefix="1" applyFont="1" applyFill="1" applyAlignment="1">
      <alignment vertical="center"/>
    </xf>
    <xf numFmtId="1" fontId="34" fillId="0" borderId="35" xfId="0" applyNumberFormat="1" applyFont="1" applyBorder="1" applyAlignment="1" applyProtection="1">
      <alignment horizontal="center" vertical="center"/>
      <protection locked="0"/>
    </xf>
    <xf numFmtId="0" fontId="14" fillId="2" borderId="0" xfId="0" applyFont="1" applyFill="1" applyAlignment="1">
      <alignment horizontal="left" vertical="center"/>
    </xf>
    <xf numFmtId="0" fontId="14" fillId="0" borderId="0" xfId="0" applyFont="1" applyAlignment="1">
      <alignment vertical="center"/>
    </xf>
    <xf numFmtId="1" fontId="34" fillId="6" borderId="35" xfId="0" applyNumberFormat="1" applyFont="1" applyFill="1" applyBorder="1" applyAlignment="1" applyProtection="1">
      <alignment horizontal="center" vertical="center"/>
      <protection locked="0"/>
    </xf>
    <xf numFmtId="1" fontId="35" fillId="6" borderId="35" xfId="0" applyNumberFormat="1" applyFont="1" applyFill="1" applyBorder="1" applyAlignment="1" applyProtection="1">
      <alignment horizontal="center" vertical="center"/>
      <protection locked="0"/>
    </xf>
    <xf numFmtId="0" fontId="33" fillId="6" borderId="35" xfId="0" applyFont="1" applyFill="1" applyBorder="1" applyAlignment="1">
      <alignment vertical="center"/>
    </xf>
    <xf numFmtId="3" fontId="36" fillId="6" borderId="35" xfId="0" applyNumberFormat="1" applyFont="1" applyFill="1" applyBorder="1" applyAlignment="1" applyProtection="1">
      <alignment horizontal="center" vertical="center"/>
      <protection locked="0"/>
    </xf>
    <xf numFmtId="165" fontId="6" fillId="2" borderId="9" xfId="0" applyNumberFormat="1" applyFont="1" applyFill="1" applyBorder="1" applyAlignment="1">
      <alignment horizontal="center" vertical="center"/>
    </xf>
    <xf numFmtId="0" fontId="14" fillId="0" borderId="0" xfId="0" applyFont="1" applyAlignment="1">
      <alignment horizontal="left" vertical="center"/>
    </xf>
    <xf numFmtId="0" fontId="30" fillId="0" borderId="0" xfId="0" applyFont="1" applyAlignment="1">
      <alignment horizontal="center" vertical="center"/>
    </xf>
    <xf numFmtId="0" fontId="26" fillId="3" borderId="7" xfId="0" applyFont="1" applyFill="1" applyBorder="1" applyAlignment="1">
      <alignment horizontal="center" vertical="center" wrapText="1"/>
    </xf>
    <xf numFmtId="0" fontId="26" fillId="3" borderId="7" xfId="0" applyFont="1" applyFill="1" applyBorder="1" applyAlignment="1">
      <alignment horizontal="center" vertical="center"/>
    </xf>
    <xf numFmtId="1" fontId="22" fillId="3" borderId="9" xfId="0" applyNumberFormat="1" applyFont="1" applyFill="1" applyBorder="1" applyAlignment="1">
      <alignment horizontal="center" vertical="center"/>
    </xf>
    <xf numFmtId="1" fontId="24" fillId="3" borderId="18" xfId="0" applyNumberFormat="1" applyFont="1" applyFill="1" applyBorder="1" applyAlignment="1">
      <alignment horizontal="center" vertical="center"/>
    </xf>
    <xf numFmtId="0" fontId="7" fillId="6" borderId="0" xfId="0" applyFont="1" applyFill="1" applyAlignment="1">
      <alignment horizontal="left" vertical="center"/>
    </xf>
    <xf numFmtId="0" fontId="22" fillId="6" borderId="0" xfId="0" applyFont="1" applyFill="1" applyAlignment="1">
      <alignment horizontal="center" vertical="center"/>
    </xf>
    <xf numFmtId="0" fontId="21" fillId="6" borderId="0" xfId="0" applyFont="1" applyFill="1" applyAlignment="1">
      <alignment vertical="center"/>
    </xf>
    <xf numFmtId="0" fontId="21" fillId="4" borderId="31" xfId="0" applyFont="1" applyFill="1" applyBorder="1" applyAlignment="1">
      <alignment horizontal="left" vertical="center"/>
    </xf>
    <xf numFmtId="1" fontId="21" fillId="4" borderId="33" xfId="0" applyNumberFormat="1" applyFont="1" applyFill="1" applyBorder="1" applyAlignment="1">
      <alignment vertical="center"/>
    </xf>
    <xf numFmtId="1" fontId="21" fillId="4" borderId="24" xfId="0" quotePrefix="1" applyNumberFormat="1" applyFont="1" applyFill="1" applyBorder="1" applyAlignment="1">
      <alignment vertical="center"/>
    </xf>
    <xf numFmtId="0" fontId="17" fillId="6" borderId="36" xfId="2" applyFont="1" applyFill="1" applyBorder="1" applyAlignment="1">
      <alignment horizontal="center" vertical="center" wrapText="1"/>
    </xf>
    <xf numFmtId="0" fontId="21" fillId="2" borderId="0" xfId="2" applyFont="1" applyFill="1" applyAlignment="1">
      <alignment vertical="center"/>
    </xf>
    <xf numFmtId="0" fontId="5" fillId="2" borderId="0" xfId="2" applyFill="1" applyAlignment="1">
      <alignment vertical="center"/>
    </xf>
    <xf numFmtId="0" fontId="14" fillId="6" borderId="35" xfId="2" applyFont="1" applyFill="1" applyBorder="1" applyAlignment="1">
      <alignment horizontal="center" vertical="center" wrapText="1"/>
    </xf>
    <xf numFmtId="0" fontId="17" fillId="6" borderId="27" xfId="2" applyFont="1" applyFill="1" applyBorder="1" applyAlignment="1">
      <alignment horizontal="center" vertical="center" wrapText="1"/>
    </xf>
    <xf numFmtId="0" fontId="15" fillId="2" borderId="0" xfId="2" applyFont="1" applyFill="1" applyAlignment="1">
      <alignment horizontal="center" vertical="center" wrapText="1"/>
    </xf>
    <xf numFmtId="0" fontId="22" fillId="3" borderId="27" xfId="0" applyFont="1" applyFill="1" applyBorder="1" applyAlignment="1">
      <alignment horizontal="center" vertical="center" wrapText="1"/>
    </xf>
    <xf numFmtId="0" fontId="22" fillId="3" borderId="27" xfId="0" applyFont="1" applyFill="1" applyBorder="1" applyAlignment="1">
      <alignment horizontal="center" vertical="center"/>
    </xf>
    <xf numFmtId="165" fontId="6" fillId="2" borderId="35" xfId="0" applyNumberFormat="1" applyFont="1" applyFill="1" applyBorder="1" applyAlignment="1">
      <alignment horizontal="center" vertical="center"/>
    </xf>
    <xf numFmtId="165" fontId="9" fillId="2" borderId="0" xfId="2" applyNumberFormat="1" applyFont="1" applyFill="1" applyAlignment="1">
      <alignment horizontal="center" vertical="center"/>
    </xf>
    <xf numFmtId="0" fontId="32" fillId="2" borderId="0" xfId="2" applyFont="1" applyFill="1" applyAlignment="1">
      <alignment vertical="center"/>
    </xf>
    <xf numFmtId="0" fontId="15" fillId="6" borderId="35" xfId="0" applyFont="1" applyFill="1" applyBorder="1" applyAlignment="1">
      <alignment vertical="center"/>
    </xf>
    <xf numFmtId="0" fontId="15" fillId="6" borderId="35" xfId="0" quotePrefix="1" applyFont="1" applyFill="1" applyBorder="1" applyAlignment="1">
      <alignment vertical="center"/>
    </xf>
    <xf numFmtId="0" fontId="32" fillId="3" borderId="9" xfId="2" applyFont="1" applyFill="1" applyBorder="1" applyAlignment="1">
      <alignment vertical="center"/>
    </xf>
    <xf numFmtId="0" fontId="16" fillId="2" borderId="30" xfId="2" quotePrefix="1" applyFont="1" applyFill="1" applyBorder="1" applyAlignment="1">
      <alignment horizontal="justify" vertical="center" wrapText="1"/>
    </xf>
    <xf numFmtId="0" fontId="4" fillId="2" borderId="0" xfId="2" quotePrefix="1" applyFont="1" applyFill="1" applyAlignment="1">
      <alignment horizontal="justify" vertical="center" wrapText="1"/>
    </xf>
    <xf numFmtId="0" fontId="11" fillId="2" borderId="0" xfId="0" applyFont="1" applyFill="1" applyAlignment="1">
      <alignment horizontal="centerContinuous" vertical="center"/>
    </xf>
    <xf numFmtId="0" fontId="13" fillId="2" borderId="0" xfId="0" applyFont="1" applyFill="1" applyAlignment="1">
      <alignment horizontal="center" vertical="center"/>
    </xf>
    <xf numFmtId="0" fontId="2" fillId="2" borderId="0" xfId="0" applyFont="1" applyFill="1" applyAlignment="1">
      <alignment vertical="center"/>
    </xf>
    <xf numFmtId="0" fontId="15" fillId="2" borderId="30" xfId="0" applyFont="1" applyFill="1" applyBorder="1" applyAlignment="1">
      <alignment horizontal="centerContinuous" vertical="center" wrapText="1"/>
    </xf>
    <xf numFmtId="0" fontId="17" fillId="6" borderId="27" xfId="0" applyFont="1" applyFill="1" applyBorder="1" applyAlignment="1">
      <alignment horizontal="center" vertical="center"/>
    </xf>
    <xf numFmtId="0" fontId="17" fillId="0" borderId="27" xfId="0" applyFont="1" applyBorder="1" applyAlignment="1">
      <alignment horizontal="center" vertical="center"/>
    </xf>
    <xf numFmtId="0" fontId="17" fillId="0" borderId="27" xfId="0" applyFont="1" applyBorder="1" applyAlignment="1">
      <alignment horizontal="center" vertical="center" wrapText="1"/>
    </xf>
    <xf numFmtId="0" fontId="17" fillId="0" borderId="27" xfId="0" quotePrefix="1" applyFont="1" applyBorder="1" applyAlignment="1">
      <alignment horizontal="center" vertical="center"/>
    </xf>
    <xf numFmtId="0" fontId="17" fillId="0" borderId="28" xfId="0" applyFont="1" applyBorder="1" applyAlignment="1">
      <alignment horizontal="center" vertical="center"/>
    </xf>
    <xf numFmtId="0" fontId="17" fillId="0" borderId="30" xfId="0" applyFont="1" applyBorder="1" applyAlignment="1">
      <alignment horizontal="center" vertical="center"/>
    </xf>
    <xf numFmtId="0" fontId="26" fillId="3" borderId="36" xfId="0" applyFont="1" applyFill="1" applyBorder="1" applyAlignment="1">
      <alignment horizontal="center" vertical="center"/>
    </xf>
    <xf numFmtId="0" fontId="26" fillId="3" borderId="36" xfId="0" quotePrefix="1" applyFont="1" applyFill="1" applyBorder="1" applyAlignment="1">
      <alignment horizontal="center" vertical="center" wrapText="1"/>
    </xf>
    <xf numFmtId="1" fontId="22" fillId="3" borderId="36" xfId="0" applyNumberFormat="1" applyFont="1" applyFill="1" applyBorder="1" applyAlignment="1">
      <alignment horizontal="center" vertical="center"/>
    </xf>
    <xf numFmtId="0" fontId="15" fillId="2" borderId="2" xfId="0" applyFont="1" applyFill="1" applyBorder="1" applyAlignment="1">
      <alignment vertical="center"/>
    </xf>
    <xf numFmtId="0" fontId="6" fillId="0" borderId="35" xfId="0" applyFont="1" applyBorder="1" applyAlignment="1">
      <alignment vertical="center"/>
    </xf>
    <xf numFmtId="0" fontId="15" fillId="2" borderId="2" xfId="0" quotePrefix="1" applyFont="1" applyFill="1" applyBorder="1" applyAlignment="1">
      <alignment vertical="center"/>
    </xf>
    <xf numFmtId="0" fontId="15" fillId="2" borderId="0" xfId="0" quotePrefix="1" applyFont="1" applyFill="1" applyAlignment="1">
      <alignment vertical="center"/>
    </xf>
    <xf numFmtId="0" fontId="1" fillId="2" borderId="0" xfId="0" applyFont="1" applyFill="1" applyAlignment="1">
      <alignment vertical="center"/>
    </xf>
    <xf numFmtId="0" fontId="1" fillId="2" borderId="2" xfId="0" applyFont="1" applyFill="1" applyBorder="1" applyAlignment="1">
      <alignment vertical="center"/>
    </xf>
    <xf numFmtId="165" fontId="6" fillId="0" borderId="35" xfId="0" applyNumberFormat="1" applyFont="1" applyBorder="1" applyAlignment="1">
      <alignment horizontal="center" vertical="center"/>
    </xf>
    <xf numFmtId="0" fontId="3" fillId="2" borderId="0" xfId="0" applyFont="1" applyFill="1" applyAlignment="1">
      <alignment vertical="center"/>
    </xf>
    <xf numFmtId="165" fontId="6" fillId="6" borderId="35" xfId="0" applyNumberFormat="1" applyFont="1" applyFill="1" applyBorder="1" applyAlignment="1">
      <alignment horizontal="center" vertical="center"/>
    </xf>
    <xf numFmtId="0" fontId="23" fillId="6" borderId="0" xfId="0" quotePrefix="1" applyFont="1" applyFill="1" applyAlignment="1">
      <alignment horizontal="left" vertical="center" wrapText="1"/>
    </xf>
    <xf numFmtId="0" fontId="1" fillId="2" borderId="0" xfId="0" quotePrefix="1" applyFont="1" applyFill="1" applyAlignment="1">
      <alignment vertical="center" wrapText="1"/>
    </xf>
    <xf numFmtId="1" fontId="22" fillId="3" borderId="18" xfId="0" applyNumberFormat="1" applyFont="1" applyFill="1" applyBorder="1" applyAlignment="1">
      <alignment horizontal="center" vertical="center"/>
    </xf>
    <xf numFmtId="0" fontId="1" fillId="2" borderId="28" xfId="0" quotePrefix="1" applyFont="1" applyFill="1" applyBorder="1" applyAlignment="1">
      <alignment vertical="center" wrapText="1"/>
    </xf>
    <xf numFmtId="0" fontId="1" fillId="2" borderId="30" xfId="0" quotePrefix="1" applyFont="1" applyFill="1" applyBorder="1" applyAlignment="1">
      <alignment horizontal="justify" vertical="center" wrapText="1"/>
    </xf>
    <xf numFmtId="0" fontId="7" fillId="0" borderId="0" xfId="0" applyFont="1" applyAlignment="1">
      <alignment horizontal="left" vertical="center"/>
    </xf>
    <xf numFmtId="0" fontId="15" fillId="0" borderId="31" xfId="0" applyFont="1" applyBorder="1" applyAlignment="1">
      <alignment horizontal="centerContinuous" vertical="center" wrapText="1"/>
    </xf>
    <xf numFmtId="0" fontId="15" fillId="2" borderId="30" xfId="0" applyFont="1" applyFill="1" applyBorder="1" applyAlignment="1">
      <alignment vertical="center"/>
    </xf>
    <xf numFmtId="0" fontId="15" fillId="0" borderId="12" xfId="0" applyFont="1" applyBorder="1" applyAlignment="1">
      <alignment horizontal="centerContinuous" vertical="center" wrapText="1"/>
    </xf>
    <xf numFmtId="0" fontId="17" fillId="0" borderId="28" xfId="0" quotePrefix="1" applyFont="1" applyBorder="1" applyAlignment="1">
      <alignment horizontal="center" vertical="center"/>
    </xf>
    <xf numFmtId="0" fontId="6" fillId="2" borderId="35" xfId="0" applyFont="1" applyFill="1" applyBorder="1" applyAlignment="1">
      <alignment vertical="center"/>
    </xf>
    <xf numFmtId="0" fontId="33" fillId="2" borderId="35" xfId="0" applyFont="1" applyFill="1" applyBorder="1" applyAlignment="1">
      <alignment vertical="center"/>
    </xf>
    <xf numFmtId="1" fontId="24" fillId="3" borderId="10" xfId="0" applyNumberFormat="1" applyFont="1" applyFill="1" applyBorder="1" applyAlignment="1">
      <alignment horizontal="center" vertical="center"/>
    </xf>
    <xf numFmtId="0" fontId="6" fillId="6" borderId="35" xfId="0" applyFont="1" applyFill="1" applyBorder="1" applyAlignment="1">
      <alignment vertical="center"/>
    </xf>
    <xf numFmtId="3" fontId="37" fillId="13" borderId="9" xfId="0" applyNumberFormat="1" applyFont="1" applyFill="1" applyBorder="1" applyAlignment="1">
      <alignment horizontal="center" vertical="center"/>
    </xf>
    <xf numFmtId="0" fontId="32" fillId="0" borderId="0" xfId="0" applyFont="1"/>
    <xf numFmtId="0" fontId="32" fillId="0" borderId="0" xfId="0" applyFont="1" applyAlignment="1">
      <alignment horizontal="center"/>
    </xf>
    <xf numFmtId="0" fontId="5" fillId="0" borderId="0" xfId="0" applyFont="1"/>
    <xf numFmtId="0" fontId="32" fillId="3" borderId="6" xfId="0" applyFont="1" applyFill="1" applyBorder="1" applyAlignment="1" applyProtection="1">
      <alignment vertical="center"/>
      <protection locked="0"/>
    </xf>
    <xf numFmtId="0" fontId="32" fillId="3" borderId="5" xfId="0" applyFont="1" applyFill="1" applyBorder="1" applyAlignment="1" applyProtection="1">
      <alignment vertical="center"/>
      <protection locked="0"/>
    </xf>
    <xf numFmtId="0" fontId="32" fillId="3" borderId="27" xfId="0" applyFont="1" applyFill="1" applyBorder="1" applyAlignment="1">
      <alignment horizontal="center" vertical="center"/>
    </xf>
    <xf numFmtId="0" fontId="32" fillId="3" borderId="27" xfId="0" applyFont="1" applyFill="1" applyBorder="1" applyAlignment="1">
      <alignment horizontal="center" vertical="center" wrapText="1"/>
    </xf>
    <xf numFmtId="0" fontId="32" fillId="3" borderId="9" xfId="0" applyFont="1" applyFill="1" applyBorder="1" applyAlignment="1">
      <alignment horizontal="center" vertical="center"/>
    </xf>
    <xf numFmtId="0" fontId="32" fillId="3" borderId="9" xfId="0" applyFont="1" applyFill="1" applyBorder="1" applyAlignment="1">
      <alignment horizontal="center" vertical="center" wrapText="1"/>
    </xf>
    <xf numFmtId="0" fontId="32" fillId="0" borderId="0" xfId="0" applyFont="1" applyAlignment="1">
      <alignment vertical="center"/>
    </xf>
    <xf numFmtId="0" fontId="32" fillId="3" borderId="2" xfId="0" applyFont="1" applyFill="1" applyBorder="1" applyAlignment="1">
      <alignment horizontal="center" vertical="center"/>
    </xf>
    <xf numFmtId="3" fontId="32" fillId="3" borderId="9" xfId="0" applyNumberFormat="1" applyFont="1" applyFill="1" applyBorder="1" applyAlignment="1">
      <alignment horizontal="center" vertical="center"/>
    </xf>
    <xf numFmtId="0" fontId="5" fillId="0" borderId="0" xfId="0" applyFont="1" applyAlignment="1">
      <alignment vertical="center"/>
    </xf>
    <xf numFmtId="0" fontId="32" fillId="0" borderId="0" xfId="0" applyFont="1" applyAlignment="1">
      <alignment horizontal="center" vertical="center"/>
    </xf>
    <xf numFmtId="3" fontId="32" fillId="3" borderId="27" xfId="0" applyNumberFormat="1" applyFont="1" applyFill="1" applyBorder="1" applyAlignment="1">
      <alignment horizontal="center" vertical="center"/>
    </xf>
    <xf numFmtId="0" fontId="5" fillId="0" borderId="0" xfId="0" applyFont="1" applyAlignment="1">
      <alignment horizontal="center"/>
    </xf>
    <xf numFmtId="3" fontId="5" fillId="0" borderId="0" xfId="0" applyNumberFormat="1" applyFont="1" applyAlignment="1">
      <alignment horizontal="center"/>
    </xf>
    <xf numFmtId="0" fontId="9" fillId="0" borderId="0" xfId="0" applyFont="1" applyAlignment="1">
      <alignment vertical="center"/>
    </xf>
    <xf numFmtId="0" fontId="9" fillId="0" borderId="26" xfId="0" applyFont="1" applyBorder="1" applyAlignment="1">
      <alignment vertical="center"/>
    </xf>
    <xf numFmtId="0" fontId="45" fillId="7" borderId="25" xfId="0" applyFont="1" applyFill="1" applyBorder="1" applyAlignment="1" applyProtection="1">
      <alignment horizontal="left" vertical="center"/>
      <protection locked="0"/>
    </xf>
    <xf numFmtId="0" fontId="45" fillId="0" borderId="0" xfId="0" applyFont="1" applyAlignment="1">
      <alignment horizontal="left" vertical="center"/>
    </xf>
    <xf numFmtId="166" fontId="45" fillId="7" borderId="25" xfId="0" applyNumberFormat="1" applyFont="1" applyFill="1" applyBorder="1" applyAlignment="1" applyProtection="1">
      <alignment horizontal="left" vertical="center"/>
      <protection locked="0"/>
    </xf>
    <xf numFmtId="0" fontId="9" fillId="0" borderId="0" xfId="0" quotePrefix="1" applyFont="1" applyAlignment="1">
      <alignment horizontal="left" vertical="center"/>
    </xf>
    <xf numFmtId="0" fontId="45" fillId="7" borderId="27" xfId="0" applyFont="1" applyFill="1" applyBorder="1" applyAlignment="1" applyProtection="1">
      <alignment horizontal="left" vertical="center"/>
      <protection locked="0"/>
    </xf>
    <xf numFmtId="0" fontId="9" fillId="9" borderId="27" xfId="0" applyFont="1" applyFill="1" applyBorder="1" applyAlignment="1">
      <alignment horizontal="left" vertical="center"/>
    </xf>
    <xf numFmtId="0" fontId="9" fillId="0" borderId="0" xfId="0" quotePrefix="1" applyFont="1" applyAlignment="1">
      <alignment horizontal="center" vertical="center"/>
    </xf>
    <xf numFmtId="0" fontId="45" fillId="7" borderId="18" xfId="0" applyFont="1" applyFill="1" applyBorder="1" applyAlignment="1" applyProtection="1">
      <alignment horizontal="left" vertical="center"/>
      <protection locked="0"/>
    </xf>
    <xf numFmtId="0" fontId="45" fillId="0" borderId="0" xfId="0" applyFont="1" applyAlignment="1">
      <alignment vertical="center"/>
    </xf>
    <xf numFmtId="167" fontId="45" fillId="7" borderId="25" xfId="0" applyNumberFormat="1" applyFont="1" applyFill="1" applyBorder="1" applyAlignment="1" applyProtection="1">
      <alignment horizontal="left" vertical="center"/>
      <protection locked="0"/>
    </xf>
    <xf numFmtId="0" fontId="38" fillId="7" borderId="25" xfId="4" applyFill="1" applyBorder="1" applyAlignment="1" applyProtection="1">
      <alignment horizontal="left" vertical="center"/>
      <protection locked="0"/>
    </xf>
    <xf numFmtId="0" fontId="45" fillId="0" borderId="0" xfId="0" applyFont="1" applyAlignment="1">
      <alignment horizontal="center" vertical="center"/>
    </xf>
    <xf numFmtId="0" fontId="46" fillId="0" borderId="0" xfId="0" applyFont="1" applyAlignment="1">
      <alignment vertical="center"/>
    </xf>
    <xf numFmtId="0" fontId="20" fillId="0" borderId="32" xfId="0" applyFont="1" applyBorder="1" applyAlignment="1">
      <alignment vertical="center"/>
    </xf>
    <xf numFmtId="0" fontId="17" fillId="6" borderId="32" xfId="0" applyFont="1" applyFill="1" applyBorder="1" applyAlignment="1">
      <alignment vertical="center"/>
    </xf>
    <xf numFmtId="0" fontId="6" fillId="2" borderId="33" xfId="0" applyFont="1" applyFill="1" applyBorder="1" applyAlignment="1">
      <alignment horizontal="center" vertical="center"/>
    </xf>
    <xf numFmtId="0" fontId="15" fillId="2" borderId="0" xfId="0" applyFont="1" applyFill="1" applyAlignment="1">
      <alignment horizontal="center" vertical="center"/>
    </xf>
    <xf numFmtId="0" fontId="22" fillId="3" borderId="36" xfId="0" applyFont="1" applyFill="1" applyBorder="1" applyAlignment="1">
      <alignment horizontal="center" vertical="center"/>
    </xf>
    <xf numFmtId="0" fontId="20" fillId="0" borderId="0" xfId="0" applyFont="1" applyAlignment="1">
      <alignment vertical="center"/>
    </xf>
    <xf numFmtId="3" fontId="15" fillId="2" borderId="0" xfId="0" applyNumberFormat="1" applyFont="1" applyFill="1" applyAlignment="1" applyProtection="1">
      <alignment horizontal="center" vertical="center"/>
      <protection locked="0"/>
    </xf>
    <xf numFmtId="0" fontId="15" fillId="6" borderId="0" xfId="0" quotePrefix="1" applyFont="1" applyFill="1" applyAlignment="1">
      <alignment horizontal="left" vertical="center"/>
    </xf>
    <xf numFmtId="3" fontId="15" fillId="2" borderId="0" xfId="0" applyNumberFormat="1" applyFont="1" applyFill="1" applyAlignment="1">
      <alignment horizontal="center" vertical="center"/>
    </xf>
    <xf numFmtId="0" fontId="21" fillId="2" borderId="35" xfId="0" applyFont="1" applyFill="1" applyBorder="1" applyAlignment="1" applyProtection="1">
      <alignment vertical="center"/>
      <protection locked="0"/>
    </xf>
    <xf numFmtId="0" fontId="21" fillId="2" borderId="0" xfId="0" applyFont="1" applyFill="1" applyAlignment="1" applyProtection="1">
      <alignment vertical="center"/>
      <protection locked="0"/>
    </xf>
    <xf numFmtId="0" fontId="22" fillId="2" borderId="0" xfId="0" applyFont="1" applyFill="1" applyAlignment="1" applyProtection="1">
      <alignment vertical="center"/>
      <protection locked="0"/>
    </xf>
    <xf numFmtId="0" fontId="21" fillId="2" borderId="2" xfId="0" applyFont="1" applyFill="1" applyBorder="1" applyAlignment="1" applyProtection="1">
      <alignment vertical="center"/>
      <protection locked="0"/>
    </xf>
    <xf numFmtId="0" fontId="15" fillId="0" borderId="35" xfId="0" applyFont="1" applyBorder="1" applyAlignment="1">
      <alignment vertical="center"/>
    </xf>
    <xf numFmtId="0" fontId="15" fillId="2" borderId="4" xfId="0" applyFont="1" applyFill="1" applyBorder="1" applyAlignment="1">
      <alignment horizontal="centerContinuous" vertical="center" wrapText="1"/>
    </xf>
    <xf numFmtId="0" fontId="15" fillId="2" borderId="1" xfId="0" applyFont="1" applyFill="1" applyBorder="1" applyAlignment="1">
      <alignment horizontal="centerContinuous" vertical="center" wrapText="1"/>
    </xf>
    <xf numFmtId="0" fontId="20" fillId="0" borderId="3" xfId="0" applyFont="1" applyBorder="1" applyAlignment="1">
      <alignment vertical="center"/>
    </xf>
    <xf numFmtId="0" fontId="17" fillId="0" borderId="32" xfId="0" applyFont="1" applyBorder="1" applyAlignment="1">
      <alignment vertical="center"/>
    </xf>
    <xf numFmtId="1" fontId="22" fillId="3" borderId="36" xfId="0" applyNumberFormat="1" applyFont="1" applyFill="1" applyBorder="1" applyAlignment="1" applyProtection="1">
      <alignment horizontal="center" vertical="center"/>
      <protection locked="0"/>
    </xf>
    <xf numFmtId="0" fontId="22" fillId="3" borderId="36" xfId="0" applyFont="1" applyFill="1" applyBorder="1" applyAlignment="1" applyProtection="1">
      <alignment horizontal="center" vertical="center"/>
      <protection locked="0"/>
    </xf>
    <xf numFmtId="0" fontId="20" fillId="0" borderId="2" xfId="0" applyFont="1" applyBorder="1" applyAlignment="1">
      <alignment vertical="center"/>
    </xf>
    <xf numFmtId="165" fontId="22" fillId="3" borderId="9" xfId="0" applyNumberFormat="1" applyFont="1" applyFill="1" applyBorder="1" applyAlignment="1" applyProtection="1">
      <alignment horizontal="center" vertical="center"/>
      <protection locked="0"/>
    </xf>
    <xf numFmtId="165" fontId="6" fillId="2" borderId="9" xfId="0" applyNumberFormat="1" applyFont="1" applyFill="1" applyBorder="1" applyAlignment="1" applyProtection="1">
      <alignment horizontal="center" vertical="center"/>
      <protection locked="0"/>
    </xf>
    <xf numFmtId="0" fontId="6" fillId="0" borderId="24" xfId="0" applyFont="1" applyBorder="1" applyAlignment="1">
      <alignment vertical="center"/>
    </xf>
    <xf numFmtId="1" fontId="22" fillId="3" borderId="17" xfId="0" applyNumberFormat="1" applyFont="1" applyFill="1" applyBorder="1" applyAlignment="1" applyProtection="1">
      <alignment horizontal="center" vertical="center"/>
      <protection locked="0"/>
    </xf>
    <xf numFmtId="1" fontId="22" fillId="3" borderId="18" xfId="0" applyNumberFormat="1" applyFont="1" applyFill="1" applyBorder="1" applyAlignment="1" applyProtection="1">
      <alignment horizontal="center" vertical="center"/>
      <protection locked="0"/>
    </xf>
    <xf numFmtId="0" fontId="21" fillId="2" borderId="6" xfId="0" applyFont="1" applyFill="1" applyBorder="1" applyAlignment="1" applyProtection="1">
      <alignment vertical="center"/>
      <protection locked="0"/>
    </xf>
    <xf numFmtId="0" fontId="21" fillId="0" borderId="5" xfId="0" applyFont="1" applyBorder="1" applyAlignment="1" applyProtection="1">
      <alignment vertical="center"/>
      <protection locked="0"/>
    </xf>
    <xf numFmtId="0" fontId="0" fillId="0" borderId="0" xfId="0" applyAlignment="1">
      <alignment vertical="center"/>
    </xf>
    <xf numFmtId="0" fontId="21" fillId="0" borderId="0" xfId="0" applyFont="1" applyAlignment="1" applyProtection="1">
      <alignment vertical="center"/>
      <protection locked="0"/>
    </xf>
    <xf numFmtId="0" fontId="48" fillId="0" borderId="2" xfId="0" applyFont="1" applyBorder="1" applyAlignment="1">
      <alignment vertical="center"/>
    </xf>
    <xf numFmtId="1" fontId="49" fillId="0" borderId="35" xfId="0" applyNumberFormat="1" applyFont="1" applyBorder="1" applyAlignment="1" applyProtection="1">
      <alignment horizontal="center" vertical="center"/>
      <protection locked="0"/>
    </xf>
    <xf numFmtId="0" fontId="17" fillId="2" borderId="0" xfId="0" applyFont="1" applyFill="1" applyAlignment="1" applyProtection="1">
      <alignment vertical="center"/>
      <protection locked="0"/>
    </xf>
    <xf numFmtId="1" fontId="50" fillId="3" borderId="10" xfId="0" applyNumberFormat="1" applyFont="1" applyFill="1" applyBorder="1" applyAlignment="1" applyProtection="1">
      <alignment horizontal="center" vertical="center"/>
      <protection locked="0"/>
    </xf>
    <xf numFmtId="0" fontId="17" fillId="2" borderId="0" xfId="0" applyFont="1" applyFill="1" applyAlignment="1">
      <alignment vertical="center"/>
    </xf>
    <xf numFmtId="0" fontId="48" fillId="2" borderId="0" xfId="0" applyFont="1" applyFill="1" applyAlignment="1">
      <alignment vertical="center"/>
    </xf>
    <xf numFmtId="0" fontId="48" fillId="0" borderId="2" xfId="0" quotePrefix="1" applyFont="1" applyBorder="1" applyAlignment="1">
      <alignment vertical="center"/>
    </xf>
    <xf numFmtId="0" fontId="51" fillId="4" borderId="3" xfId="0" applyFont="1" applyFill="1" applyBorder="1" applyAlignment="1">
      <alignment horizontal="left" vertical="center"/>
    </xf>
    <xf numFmtId="1" fontId="51" fillId="4" borderId="14" xfId="0" applyNumberFormat="1" applyFont="1" applyFill="1" applyBorder="1" applyAlignment="1">
      <alignment vertical="center"/>
    </xf>
    <xf numFmtId="0" fontId="51" fillId="4" borderId="12" xfId="0" applyFont="1" applyFill="1" applyBorder="1" applyAlignment="1">
      <alignment horizontal="left" vertical="center"/>
    </xf>
    <xf numFmtId="1" fontId="51" fillId="4" borderId="15" xfId="0" quotePrefix="1" applyNumberFormat="1" applyFont="1" applyFill="1" applyBorder="1" applyAlignment="1">
      <alignment vertical="center"/>
    </xf>
    <xf numFmtId="0" fontId="15" fillId="0" borderId="4" xfId="0" applyFont="1" applyBorder="1" applyAlignment="1">
      <alignment horizontal="centerContinuous" vertical="center" wrapText="1"/>
    </xf>
    <xf numFmtId="0" fontId="15" fillId="0" borderId="1" xfId="0" applyFont="1" applyBorder="1" applyAlignment="1">
      <alignment horizontal="centerContinuous" vertical="center" wrapText="1"/>
    </xf>
    <xf numFmtId="0" fontId="21" fillId="0" borderId="0" xfId="0" applyFont="1" applyAlignment="1">
      <alignment vertical="center"/>
    </xf>
    <xf numFmtId="3" fontId="23" fillId="11" borderId="9" xfId="0" applyNumberFormat="1" applyFont="1" applyFill="1" applyBorder="1" applyAlignment="1">
      <alignment horizontal="center" vertical="center"/>
    </xf>
    <xf numFmtId="0" fontId="15" fillId="0" borderId="32" xfId="0" applyFont="1" applyBorder="1" applyAlignment="1">
      <alignment horizontal="centerContinuous" vertical="center" wrapText="1"/>
    </xf>
    <xf numFmtId="0" fontId="20" fillId="0" borderId="31" xfId="0" applyFont="1" applyBorder="1" applyAlignment="1">
      <alignment vertical="center"/>
    </xf>
    <xf numFmtId="1" fontId="22" fillId="3" borderId="7" xfId="0" applyNumberFormat="1" applyFont="1" applyFill="1" applyBorder="1" applyAlignment="1">
      <alignment horizontal="center" vertical="center"/>
    </xf>
    <xf numFmtId="0" fontId="22" fillId="3" borderId="7" xfId="0" applyFont="1" applyFill="1" applyBorder="1" applyAlignment="1">
      <alignment horizontal="center" vertical="center"/>
    </xf>
    <xf numFmtId="0" fontId="17" fillId="0" borderId="0" xfId="0" applyFont="1" applyAlignment="1">
      <alignment vertical="center"/>
    </xf>
    <xf numFmtId="165" fontId="22" fillId="3" borderId="9" xfId="0" applyNumberFormat="1" applyFont="1" applyFill="1" applyBorder="1" applyAlignment="1">
      <alignment horizontal="center" vertical="center"/>
    </xf>
    <xf numFmtId="165" fontId="25" fillId="2" borderId="9" xfId="0" applyNumberFormat="1" applyFont="1" applyFill="1" applyBorder="1" applyAlignment="1">
      <alignment horizontal="center" vertical="center"/>
    </xf>
    <xf numFmtId="165" fontId="25" fillId="2" borderId="2" xfId="0" applyNumberFormat="1" applyFont="1" applyFill="1" applyBorder="1" applyAlignment="1">
      <alignment horizontal="center" vertical="center"/>
    </xf>
    <xf numFmtId="0" fontId="25" fillId="2" borderId="13" xfId="0" applyFont="1" applyFill="1" applyBorder="1" applyAlignment="1">
      <alignment vertical="center"/>
    </xf>
    <xf numFmtId="1" fontId="22" fillId="3" borderId="17" xfId="0" applyNumberFormat="1" applyFont="1" applyFill="1" applyBorder="1" applyAlignment="1">
      <alignment horizontal="center" vertical="center"/>
    </xf>
    <xf numFmtId="0" fontId="15" fillId="2" borderId="1" xfId="0" applyFont="1" applyFill="1" applyBorder="1" applyAlignment="1">
      <alignment vertical="center"/>
    </xf>
    <xf numFmtId="0" fontId="21" fillId="0" borderId="6" xfId="0" applyFont="1" applyBorder="1" applyAlignment="1">
      <alignment vertical="center"/>
    </xf>
    <xf numFmtId="0" fontId="21" fillId="2" borderId="5" xfId="0" applyFont="1" applyFill="1" applyBorder="1" applyAlignment="1">
      <alignment vertical="center"/>
    </xf>
    <xf numFmtId="0" fontId="14" fillId="6" borderId="15" xfId="2" applyFont="1" applyFill="1" applyBorder="1" applyAlignment="1">
      <alignment vertical="center" wrapText="1"/>
    </xf>
    <xf numFmtId="0" fontId="5" fillId="6" borderId="0" xfId="2" applyFill="1" applyAlignment="1">
      <alignment vertical="center"/>
    </xf>
    <xf numFmtId="0" fontId="17" fillId="6" borderId="35" xfId="0" applyFont="1" applyFill="1" applyBorder="1" applyAlignment="1">
      <alignment vertical="center"/>
    </xf>
    <xf numFmtId="0" fontId="15" fillId="6" borderId="31" xfId="0" applyFont="1" applyFill="1" applyBorder="1" applyAlignment="1">
      <alignment vertical="center"/>
    </xf>
    <xf numFmtId="0" fontId="7" fillId="2" borderId="0" xfId="2" applyFont="1" applyFill="1" applyAlignment="1">
      <alignment vertical="center"/>
    </xf>
    <xf numFmtId="0" fontId="15" fillId="6" borderId="38" xfId="0" applyFont="1" applyFill="1" applyBorder="1" applyAlignment="1">
      <alignment vertical="center"/>
    </xf>
    <xf numFmtId="0" fontId="27" fillId="6" borderId="0" xfId="2" applyFont="1" applyFill="1" applyAlignment="1">
      <alignment vertical="center"/>
    </xf>
    <xf numFmtId="0" fontId="17" fillId="2" borderId="0" xfId="2" applyFont="1" applyFill="1" applyAlignment="1">
      <alignment vertical="center"/>
    </xf>
    <xf numFmtId="0" fontId="15" fillId="6" borderId="39" xfId="0" applyFont="1" applyFill="1" applyBorder="1" applyAlignment="1">
      <alignment vertical="center"/>
    </xf>
    <xf numFmtId="0" fontId="15" fillId="6" borderId="1" xfId="2" applyFont="1" applyFill="1" applyBorder="1" applyAlignment="1">
      <alignment vertical="center" wrapText="1"/>
    </xf>
    <xf numFmtId="0" fontId="5" fillId="6" borderId="32" xfId="2" applyFill="1" applyBorder="1" applyAlignment="1">
      <alignment vertical="center"/>
    </xf>
    <xf numFmtId="0" fontId="17" fillId="6" borderId="33" xfId="0" applyFont="1" applyFill="1" applyBorder="1" applyAlignment="1">
      <alignment vertical="center"/>
    </xf>
    <xf numFmtId="0" fontId="32" fillId="3" borderId="36" xfId="2" applyFont="1" applyFill="1" applyBorder="1" applyAlignment="1">
      <alignment vertical="center"/>
    </xf>
    <xf numFmtId="0" fontId="15" fillId="6" borderId="0" xfId="0" applyFont="1" applyFill="1" applyAlignment="1">
      <alignment vertical="center" wrapText="1"/>
    </xf>
    <xf numFmtId="0" fontId="15" fillId="6" borderId="38" xfId="0" applyFont="1" applyFill="1" applyBorder="1" applyAlignment="1">
      <alignment vertical="center" wrapText="1"/>
    </xf>
    <xf numFmtId="0" fontId="5" fillId="6" borderId="1" xfId="2" applyFill="1" applyBorder="1" applyAlignment="1">
      <alignment vertical="center"/>
    </xf>
    <xf numFmtId="0" fontId="17" fillId="6" borderId="15" xfId="0" applyFont="1" applyFill="1" applyBorder="1" applyAlignment="1">
      <alignment vertical="center"/>
    </xf>
    <xf numFmtId="165" fontId="6" fillId="6" borderId="18" xfId="0" applyNumberFormat="1" applyFont="1" applyFill="1" applyBorder="1" applyAlignment="1">
      <alignment horizontal="center" vertical="center"/>
    </xf>
    <xf numFmtId="165" fontId="6" fillId="6" borderId="12" xfId="0" applyNumberFormat="1" applyFont="1" applyFill="1" applyBorder="1" applyAlignment="1">
      <alignment horizontal="center" vertical="center"/>
    </xf>
    <xf numFmtId="165" fontId="6" fillId="2" borderId="24" xfId="0" applyNumberFormat="1" applyFont="1" applyFill="1" applyBorder="1" applyAlignment="1">
      <alignment horizontal="center" vertical="center"/>
    </xf>
    <xf numFmtId="0" fontId="32" fillId="3" borderId="18" xfId="2" applyFont="1" applyFill="1" applyBorder="1" applyAlignment="1">
      <alignment vertical="center"/>
    </xf>
    <xf numFmtId="0" fontId="20" fillId="2" borderId="2" xfId="0" applyFont="1" applyFill="1" applyBorder="1" applyAlignment="1">
      <alignment vertical="center"/>
    </xf>
    <xf numFmtId="0" fontId="0" fillId="2" borderId="0" xfId="0" applyFill="1" applyAlignment="1">
      <alignment vertical="center"/>
    </xf>
    <xf numFmtId="0" fontId="15" fillId="2" borderId="12" xfId="0" applyFont="1" applyFill="1" applyBorder="1" applyAlignment="1">
      <alignment vertical="center"/>
    </xf>
    <xf numFmtId="0" fontId="23" fillId="2" borderId="0" xfId="0" quotePrefix="1" applyFont="1" applyFill="1" applyAlignment="1">
      <alignment vertical="center"/>
    </xf>
    <xf numFmtId="165" fontId="6" fillId="2" borderId="12" xfId="0" applyNumberFormat="1" applyFont="1" applyFill="1" applyBorder="1" applyAlignment="1">
      <alignment horizontal="center" vertical="center"/>
    </xf>
    <xf numFmtId="0" fontId="6" fillId="2" borderId="24" xfId="0" applyFont="1" applyFill="1" applyBorder="1" applyAlignment="1">
      <alignment vertical="center"/>
    </xf>
    <xf numFmtId="0" fontId="6" fillId="2" borderId="0" xfId="0" applyFont="1" applyFill="1" applyAlignment="1">
      <alignment vertical="center"/>
    </xf>
    <xf numFmtId="1" fontId="6" fillId="0" borderId="17" xfId="0" applyNumberFormat="1" applyFont="1" applyBorder="1" applyAlignment="1">
      <alignment horizontal="center" vertical="center"/>
    </xf>
    <xf numFmtId="1" fontId="6" fillId="0" borderId="22" xfId="0" applyNumberFormat="1" applyFont="1" applyBorder="1" applyAlignment="1">
      <alignment horizontal="center" vertical="center"/>
    </xf>
    <xf numFmtId="1" fontId="6" fillId="0" borderId="23" xfId="0" applyNumberFormat="1" applyFont="1" applyBorder="1" applyAlignment="1">
      <alignment horizontal="center" vertical="center"/>
    </xf>
    <xf numFmtId="1" fontId="22" fillId="0" borderId="2" xfId="0" applyNumberFormat="1" applyFont="1" applyBorder="1" applyAlignment="1">
      <alignment horizontal="center" vertical="center"/>
    </xf>
    <xf numFmtId="0" fontId="9" fillId="9" borderId="28" xfId="0" applyFont="1" applyFill="1" applyBorder="1" applyAlignment="1">
      <alignment horizontal="left" vertical="center"/>
    </xf>
    <xf numFmtId="0" fontId="9" fillId="0" borderId="0" xfId="0" applyFont="1" applyAlignment="1">
      <alignment horizontal="left" vertical="center"/>
    </xf>
    <xf numFmtId="0" fontId="9" fillId="9" borderId="31" xfId="0" applyFont="1" applyFill="1" applyBorder="1" applyAlignment="1">
      <alignment horizontal="left" vertical="center"/>
    </xf>
    <xf numFmtId="0" fontId="8" fillId="9" borderId="31" xfId="0" applyFont="1" applyFill="1" applyBorder="1" applyAlignment="1">
      <alignment horizontal="center" vertical="center"/>
    </xf>
    <xf numFmtId="0" fontId="0" fillId="2" borderId="0" xfId="0" applyFill="1" applyAlignment="1">
      <alignment horizontal="center"/>
    </xf>
    <xf numFmtId="0" fontId="0" fillId="2" borderId="0" xfId="0" applyFill="1"/>
    <xf numFmtId="0" fontId="8" fillId="2" borderId="0" xfId="0" applyFont="1" applyFill="1" applyAlignment="1">
      <alignment horizontal="left" vertical="center" wrapText="1"/>
    </xf>
    <xf numFmtId="0" fontId="7" fillId="2" borderId="40" xfId="0" applyFont="1" applyFill="1" applyBorder="1" applyAlignment="1">
      <alignment horizontal="center" vertical="center"/>
    </xf>
    <xf numFmtId="0" fontId="0" fillId="2" borderId="40" xfId="0" applyFill="1" applyBorder="1" applyAlignment="1">
      <alignment vertical="center"/>
    </xf>
    <xf numFmtId="0" fontId="8" fillId="2" borderId="0" xfId="0" applyFont="1" applyFill="1" applyAlignment="1">
      <alignment horizontal="center"/>
    </xf>
    <xf numFmtId="0" fontId="59" fillId="2" borderId="27" xfId="0" applyFont="1" applyFill="1" applyBorder="1" applyAlignment="1">
      <alignment horizontal="center" vertical="center"/>
    </xf>
    <xf numFmtId="0" fontId="59" fillId="2" borderId="0" xfId="0" applyFont="1" applyFill="1" applyAlignment="1">
      <alignment horizontal="center" vertical="center"/>
    </xf>
    <xf numFmtId="0" fontId="0" fillId="2" borderId="28" xfId="0" applyFill="1" applyBorder="1"/>
    <xf numFmtId="0" fontId="0" fillId="2" borderId="30" xfId="0" quotePrefix="1" applyFill="1" applyBorder="1" applyAlignment="1">
      <alignment horizontal="justify" vertical="center" wrapText="1"/>
    </xf>
    <xf numFmtId="0" fontId="5" fillId="2" borderId="0" xfId="0" applyFont="1" applyFill="1" applyAlignment="1">
      <alignment horizontal="justify" vertical="center"/>
    </xf>
    <xf numFmtId="0" fontId="5" fillId="2" borderId="30" xfId="0" quotePrefix="1" applyFont="1" applyFill="1" applyBorder="1" applyAlignment="1">
      <alignment horizontal="justify" vertical="center" wrapText="1"/>
    </xf>
    <xf numFmtId="0" fontId="59" fillId="2" borderId="27" xfId="0" quotePrefix="1" applyFont="1" applyFill="1" applyBorder="1" applyAlignment="1">
      <alignment horizontal="center" vertical="center"/>
    </xf>
    <xf numFmtId="0" fontId="59" fillId="2" borderId="0" xfId="0" quotePrefix="1" applyFont="1" applyFill="1" applyAlignment="1">
      <alignment horizontal="center" vertical="center"/>
    </xf>
    <xf numFmtId="0" fontId="60" fillId="2" borderId="0" xfId="0" applyFont="1" applyFill="1" applyAlignment="1">
      <alignment horizontal="right"/>
    </xf>
    <xf numFmtId="0" fontId="59" fillId="2" borderId="30" xfId="0" quotePrefix="1" applyFont="1" applyFill="1" applyBorder="1" applyAlignment="1">
      <alignment horizontal="justify" vertical="center" wrapText="1"/>
    </xf>
    <xf numFmtId="0" fontId="59" fillId="2" borderId="0" xfId="0" quotePrefix="1" applyFont="1" applyFill="1" applyAlignment="1">
      <alignment horizontal="justify" vertical="center" wrapText="1"/>
    </xf>
    <xf numFmtId="0" fontId="59" fillId="2" borderId="28" xfId="0" quotePrefix="1" applyFont="1" applyFill="1" applyBorder="1" applyAlignment="1">
      <alignment horizontal="center" vertical="center" wrapText="1"/>
    </xf>
    <xf numFmtId="0" fontId="5" fillId="2" borderId="0" xfId="0" applyFont="1" applyFill="1" applyAlignment="1">
      <alignment horizontal="justify" vertical="center" wrapText="1"/>
    </xf>
    <xf numFmtId="0" fontId="61" fillId="2" borderId="28" xfId="0" applyFont="1" applyFill="1" applyBorder="1" applyAlignment="1">
      <alignment vertical="center"/>
    </xf>
    <xf numFmtId="0" fontId="61" fillId="2" borderId="0" xfId="0" applyFont="1" applyFill="1" applyAlignment="1">
      <alignment vertical="center"/>
    </xf>
    <xf numFmtId="0" fontId="5" fillId="2" borderId="30" xfId="0" applyFont="1" applyFill="1" applyBorder="1" applyAlignment="1">
      <alignment horizontal="justify" vertical="center" wrapText="1"/>
    </xf>
    <xf numFmtId="0" fontId="59" fillId="6" borderId="27" xfId="0" quotePrefix="1" applyFont="1" applyFill="1" applyBorder="1" applyAlignment="1">
      <alignment horizontal="center" vertical="center" wrapText="1"/>
    </xf>
    <xf numFmtId="0" fontId="59" fillId="2" borderId="0" xfId="0" quotePrefix="1" applyFont="1" applyFill="1" applyAlignment="1">
      <alignment vertical="center"/>
    </xf>
    <xf numFmtId="0" fontId="60" fillId="2" borderId="0" xfId="0" quotePrefix="1" applyFont="1" applyFill="1" applyAlignment="1">
      <alignment horizontal="right"/>
    </xf>
    <xf numFmtId="0" fontId="0" fillId="2" borderId="28" xfId="0" applyFill="1" applyBorder="1" applyAlignment="1">
      <alignment vertical="top"/>
    </xf>
    <xf numFmtId="0" fontId="0" fillId="2" borderId="0" xfId="0" applyFill="1" applyAlignment="1">
      <alignment vertical="top"/>
    </xf>
    <xf numFmtId="0" fontId="0" fillId="2" borderId="0" xfId="0" applyFill="1" applyAlignment="1">
      <alignment horizontal="right"/>
    </xf>
    <xf numFmtId="0" fontId="60" fillId="2" borderId="0" xfId="0" applyFont="1" applyFill="1" applyAlignment="1">
      <alignment horizontal="right" vertical="top"/>
    </xf>
    <xf numFmtId="3" fontId="15" fillId="10" borderId="34" xfId="0" applyNumberFormat="1" applyFont="1" applyFill="1" applyBorder="1" applyAlignment="1" applyProtection="1">
      <alignment horizontal="center" vertical="center"/>
      <protection locked="0"/>
    </xf>
    <xf numFmtId="3" fontId="15" fillId="10" borderId="20" xfId="0" applyNumberFormat="1" applyFont="1" applyFill="1" applyBorder="1" applyAlignment="1" applyProtection="1">
      <alignment horizontal="center" vertical="center"/>
      <protection locked="0"/>
    </xf>
    <xf numFmtId="3" fontId="23" fillId="11" borderId="38" xfId="0" applyNumberFormat="1" applyFont="1" applyFill="1" applyBorder="1" applyAlignment="1">
      <alignment horizontal="center" vertical="center"/>
    </xf>
    <xf numFmtId="0" fontId="15" fillId="0" borderId="0" xfId="2" applyFont="1" applyAlignment="1">
      <alignment vertical="center"/>
    </xf>
    <xf numFmtId="0" fontId="15" fillId="2" borderId="0" xfId="2" applyFont="1" applyFill="1" applyAlignment="1">
      <alignment vertical="center"/>
    </xf>
    <xf numFmtId="0" fontId="57" fillId="2" borderId="0" xfId="2" applyFont="1" applyFill="1" applyAlignment="1">
      <alignment vertical="center"/>
    </xf>
    <xf numFmtId="0" fontId="56" fillId="2" borderId="0" xfId="2" quotePrefix="1" applyFont="1" applyFill="1" applyAlignment="1">
      <alignment horizontal="left" vertical="center"/>
    </xf>
    <xf numFmtId="0" fontId="5" fillId="0" borderId="0" xfId="2" applyAlignment="1">
      <alignment vertical="center"/>
    </xf>
    <xf numFmtId="0" fontId="9" fillId="2" borderId="0" xfId="2" applyFont="1" applyFill="1" applyAlignment="1">
      <alignment vertical="center"/>
    </xf>
    <xf numFmtId="0" fontId="53" fillId="2" borderId="0" xfId="2" applyFont="1" applyFill="1" applyAlignment="1">
      <alignment vertical="center"/>
    </xf>
    <xf numFmtId="0" fontId="54" fillId="2" borderId="0" xfId="0" applyFont="1" applyFill="1" applyAlignment="1">
      <alignment vertical="center"/>
    </xf>
    <xf numFmtId="0" fontId="39" fillId="3" borderId="28" xfId="0" applyFont="1" applyFill="1" applyBorder="1" applyAlignment="1">
      <alignment vertical="center"/>
    </xf>
    <xf numFmtId="0" fontId="32" fillId="3" borderId="29" xfId="0" applyFont="1" applyFill="1" applyBorder="1" applyAlignment="1">
      <alignment vertical="center"/>
    </xf>
    <xf numFmtId="0" fontId="32" fillId="3" borderId="30" xfId="0" applyFont="1" applyFill="1" applyBorder="1" applyAlignment="1">
      <alignment vertical="center"/>
    </xf>
    <xf numFmtId="0" fontId="7" fillId="2" borderId="0" xfId="2" applyFont="1" applyFill="1" applyAlignment="1">
      <alignment horizontal="left" vertical="center"/>
    </xf>
    <xf numFmtId="17" fontId="7" fillId="2" borderId="0" xfId="2" applyNumberFormat="1" applyFont="1" applyFill="1" applyAlignment="1">
      <alignment horizontal="center" vertical="center"/>
    </xf>
    <xf numFmtId="17" fontId="7" fillId="2" borderId="0" xfId="2" quotePrefix="1" applyNumberFormat="1" applyFont="1" applyFill="1" applyAlignment="1">
      <alignment horizontal="center" vertical="center"/>
    </xf>
    <xf numFmtId="0" fontId="32" fillId="18" borderId="36" xfId="2" applyFont="1" applyFill="1" applyBorder="1" applyAlignment="1">
      <alignment vertical="center"/>
    </xf>
    <xf numFmtId="1" fontId="22" fillId="18" borderId="9" xfId="0" applyNumberFormat="1" applyFont="1" applyFill="1" applyBorder="1" applyAlignment="1">
      <alignment horizontal="center" vertical="center"/>
    </xf>
    <xf numFmtId="0" fontId="32" fillId="18" borderId="9" xfId="2" applyFont="1" applyFill="1" applyBorder="1" applyAlignment="1">
      <alignment vertical="center"/>
    </xf>
    <xf numFmtId="0" fontId="32" fillId="18" borderId="18" xfId="2" applyFont="1" applyFill="1" applyBorder="1" applyAlignment="1">
      <alignment vertical="center"/>
    </xf>
    <xf numFmtId="0" fontId="15" fillId="0" borderId="0" xfId="2" applyFont="1" applyProtection="1">
      <protection locked="0"/>
    </xf>
    <xf numFmtId="0" fontId="17" fillId="2" borderId="0" xfId="2" applyFont="1" applyFill="1" applyAlignment="1" applyProtection="1">
      <alignment horizontal="justify" vertical="center"/>
      <protection locked="0"/>
    </xf>
    <xf numFmtId="0" fontId="15" fillId="2" borderId="27" xfId="2" applyFont="1" applyFill="1" applyBorder="1" applyAlignment="1" applyProtection="1">
      <alignment horizontal="center" vertical="center" wrapText="1"/>
      <protection locked="0"/>
    </xf>
    <xf numFmtId="168" fontId="17" fillId="2" borderId="0" xfId="2" applyNumberFormat="1" applyFont="1" applyFill="1" applyAlignment="1" applyProtection="1">
      <alignment horizontal="right"/>
      <protection locked="0"/>
    </xf>
    <xf numFmtId="0" fontId="15" fillId="2" borderId="0" xfId="2" applyFont="1" applyFill="1" applyProtection="1">
      <protection locked="0"/>
    </xf>
    <xf numFmtId="0" fontId="62" fillId="2" borderId="0" xfId="2" applyFont="1" applyFill="1" applyProtection="1">
      <protection locked="0"/>
    </xf>
    <xf numFmtId="0" fontId="56" fillId="2" borderId="0" xfId="2" applyFont="1" applyFill="1" applyAlignment="1">
      <alignment vertical="center"/>
    </xf>
    <xf numFmtId="0" fontId="17" fillId="2" borderId="0" xfId="2" quotePrefix="1" applyFont="1" applyFill="1" applyAlignment="1" applyProtection="1">
      <alignment horizontal="left" vertical="center"/>
      <protection locked="0"/>
    </xf>
    <xf numFmtId="0" fontId="15" fillId="2" borderId="27" xfId="2" applyFont="1" applyFill="1" applyBorder="1" applyAlignment="1" applyProtection="1">
      <alignment horizontal="center" vertical="center"/>
      <protection locked="0"/>
    </xf>
    <xf numFmtId="0" fontId="15" fillId="2" borderId="0" xfId="2" applyFont="1" applyFill="1" applyAlignment="1" applyProtection="1">
      <alignment horizontal="center" vertical="center" wrapText="1"/>
      <protection locked="0"/>
    </xf>
    <xf numFmtId="0" fontId="55" fillId="0" borderId="0" xfId="0" applyFont="1"/>
    <xf numFmtId="0" fontId="15" fillId="2" borderId="0" xfId="2" quotePrefix="1" applyFont="1" applyFill="1" applyAlignment="1" applyProtection="1">
      <alignment horizontal="left"/>
      <protection locked="0"/>
    </xf>
    <xf numFmtId="3" fontId="15" fillId="10" borderId="19" xfId="2" applyNumberFormat="1" applyFont="1" applyFill="1" applyBorder="1" applyAlignment="1" applyProtection="1">
      <alignment horizontal="center" vertical="center"/>
      <protection locked="0"/>
    </xf>
    <xf numFmtId="0" fontId="15" fillId="2" borderId="0" xfId="2" quotePrefix="1" applyFont="1" applyFill="1" applyAlignment="1" applyProtection="1">
      <alignment horizontal="left" wrapText="1"/>
      <protection locked="0"/>
    </xf>
    <xf numFmtId="3" fontId="15" fillId="10" borderId="18" xfId="2" applyNumberFormat="1" applyFont="1" applyFill="1" applyBorder="1" applyAlignment="1" applyProtection="1">
      <alignment horizontal="center" vertical="center"/>
      <protection locked="0"/>
    </xf>
    <xf numFmtId="0" fontId="15" fillId="2" borderId="0" xfId="2" quotePrefix="1" applyFont="1" applyFill="1" applyAlignment="1" applyProtection="1">
      <alignment horizontal="left" vertical="center"/>
      <protection locked="0"/>
    </xf>
    <xf numFmtId="3" fontId="15" fillId="2" borderId="0" xfId="2" applyNumberFormat="1" applyFont="1" applyFill="1" applyAlignment="1" applyProtection="1">
      <alignment horizontal="center" vertical="center"/>
      <protection locked="0"/>
    </xf>
    <xf numFmtId="0" fontId="15" fillId="2" borderId="0" xfId="2" quotePrefix="1" applyFont="1" applyFill="1" applyAlignment="1" applyProtection="1">
      <alignment horizontal="left" vertical="center" wrapText="1"/>
      <protection locked="0"/>
    </xf>
    <xf numFmtId="0" fontId="15" fillId="2" borderId="0" xfId="2" quotePrefix="1" applyFont="1" applyFill="1" applyAlignment="1" applyProtection="1">
      <alignment vertical="center" wrapText="1"/>
      <protection locked="0"/>
    </xf>
    <xf numFmtId="0" fontId="17" fillId="0" borderId="0" xfId="2" quotePrefix="1" applyFont="1" applyAlignment="1" applyProtection="1">
      <alignment horizontal="left" vertical="center" wrapText="1"/>
      <protection locked="0"/>
    </xf>
    <xf numFmtId="0" fontId="57" fillId="2" borderId="0" xfId="2" applyFont="1" applyFill="1" applyProtection="1">
      <protection locked="0"/>
    </xf>
    <xf numFmtId="0" fontId="15" fillId="0" borderId="0" xfId="2" quotePrefix="1" applyFont="1" applyAlignment="1" applyProtection="1">
      <alignment horizontal="left" vertical="center"/>
      <protection locked="0"/>
    </xf>
    <xf numFmtId="0" fontId="63" fillId="2" borderId="0" xfId="2" applyFont="1" applyFill="1" applyAlignment="1">
      <alignment vertical="center"/>
    </xf>
    <xf numFmtId="0" fontId="15" fillId="0" borderId="0" xfId="2" quotePrefix="1" applyFont="1" applyAlignment="1" applyProtection="1">
      <alignment horizontal="left" vertical="center" wrapText="1"/>
      <protection locked="0"/>
    </xf>
    <xf numFmtId="0" fontId="15" fillId="0" borderId="0" xfId="2" quotePrefix="1" applyFont="1" applyAlignment="1" applyProtection="1">
      <alignment vertical="center" wrapText="1"/>
      <protection locked="0"/>
    </xf>
    <xf numFmtId="0" fontId="63" fillId="2" borderId="0" xfId="2" quotePrefix="1" applyFont="1" applyFill="1" applyAlignment="1">
      <alignment vertical="center"/>
    </xf>
    <xf numFmtId="0" fontId="15" fillId="2" borderId="0" xfId="2" applyFont="1" applyFill="1" applyAlignment="1" applyProtection="1">
      <alignment horizontal="center" vertical="center"/>
      <protection locked="0"/>
    </xf>
    <xf numFmtId="0" fontId="57" fillId="2" borderId="0" xfId="2" applyFont="1" applyFill="1" applyAlignment="1" applyProtection="1">
      <alignment vertical="center"/>
      <protection locked="0"/>
    </xf>
    <xf numFmtId="0" fontId="17" fillId="6" borderId="0" xfId="2" quotePrefix="1" applyFont="1" applyFill="1" applyAlignment="1" applyProtection="1">
      <alignment horizontal="left" vertical="center" wrapText="1"/>
      <protection locked="0"/>
    </xf>
    <xf numFmtId="0" fontId="15" fillId="6" borderId="27" xfId="2" applyFont="1" applyFill="1" applyBorder="1" applyAlignment="1" applyProtection="1">
      <alignment horizontal="center" vertical="center" wrapText="1"/>
      <protection locked="0"/>
    </xf>
    <xf numFmtId="0" fontId="15" fillId="0" borderId="38" xfId="0" quotePrefix="1" applyFont="1" applyBorder="1" applyAlignment="1">
      <alignment horizontal="left" vertical="center" wrapText="1"/>
    </xf>
    <xf numFmtId="0" fontId="56" fillId="2" borderId="0" xfId="2" quotePrefix="1" applyFont="1" applyFill="1" applyAlignment="1">
      <alignment horizontal="left"/>
    </xf>
    <xf numFmtId="0" fontId="15" fillId="6" borderId="0" xfId="2" quotePrefix="1" applyFont="1" applyFill="1" applyAlignment="1" applyProtection="1">
      <alignment horizontal="left" wrapText="1"/>
      <protection locked="0"/>
    </xf>
    <xf numFmtId="0" fontId="15" fillId="10" borderId="19" xfId="2" applyFont="1" applyFill="1" applyBorder="1" applyAlignment="1" applyProtection="1">
      <alignment horizontal="center"/>
      <protection locked="0"/>
    </xf>
    <xf numFmtId="0" fontId="15" fillId="6" borderId="0" xfId="2" quotePrefix="1" applyFont="1" applyFill="1" applyAlignment="1" applyProtection="1">
      <alignment horizontal="left"/>
      <protection locked="0"/>
    </xf>
    <xf numFmtId="0" fontId="15" fillId="10" borderId="34" xfId="2" applyFont="1" applyFill="1" applyBorder="1" applyAlignment="1" applyProtection="1">
      <alignment horizontal="center"/>
      <protection locked="0"/>
    </xf>
    <xf numFmtId="0" fontId="15" fillId="0" borderId="38" xfId="0" quotePrefix="1" applyFont="1" applyBorder="1" applyAlignment="1">
      <alignment vertical="center" wrapText="1"/>
    </xf>
    <xf numFmtId="0" fontId="15" fillId="10" borderId="20" xfId="2" applyFont="1" applyFill="1" applyBorder="1" applyAlignment="1" applyProtection="1">
      <alignment horizontal="center"/>
      <protection locked="0"/>
    </xf>
    <xf numFmtId="0" fontId="16" fillId="2" borderId="0" xfId="2" quotePrefix="1" applyFont="1" applyFill="1" applyAlignment="1" applyProtection="1">
      <alignment horizontal="left" vertical="center" wrapText="1"/>
      <protection locked="0"/>
    </xf>
    <xf numFmtId="0" fontId="15" fillId="0" borderId="0" xfId="0" quotePrefix="1" applyFont="1" applyAlignment="1">
      <alignment horizontal="left" vertical="center" wrapText="1"/>
    </xf>
    <xf numFmtId="3" fontId="15" fillId="16" borderId="19" xfId="2" applyNumberFormat="1" applyFont="1" applyFill="1" applyBorder="1" applyAlignment="1">
      <alignment horizontal="center" vertical="center"/>
    </xf>
    <xf numFmtId="3" fontId="15" fillId="16" borderId="21" xfId="2" applyNumberFormat="1" applyFont="1" applyFill="1" applyBorder="1" applyAlignment="1">
      <alignment horizontal="center" vertical="center"/>
    </xf>
    <xf numFmtId="3" fontId="15" fillId="16" borderId="20" xfId="2" applyNumberFormat="1" applyFont="1" applyFill="1" applyBorder="1" applyAlignment="1">
      <alignment horizontal="center" vertical="center"/>
    </xf>
    <xf numFmtId="3" fontId="15" fillId="16" borderId="30" xfId="2" applyNumberFormat="1" applyFont="1" applyFill="1" applyBorder="1" applyAlignment="1">
      <alignment horizontal="center" vertical="center"/>
    </xf>
    <xf numFmtId="0" fontId="32" fillId="3" borderId="37" xfId="0" applyFont="1" applyFill="1" applyBorder="1" applyAlignment="1">
      <alignment horizontal="center" vertical="center" wrapText="1"/>
    </xf>
    <xf numFmtId="0" fontId="32" fillId="3" borderId="38" xfId="0" applyFont="1" applyFill="1" applyBorder="1" applyAlignment="1">
      <alignment horizontal="center" vertical="center"/>
    </xf>
    <xf numFmtId="0" fontId="15" fillId="10" borderId="21" xfId="2" applyFont="1" applyFill="1" applyBorder="1" applyAlignment="1" applyProtection="1">
      <alignment horizontal="center"/>
      <protection locked="0"/>
    </xf>
    <xf numFmtId="3" fontId="15" fillId="10" borderId="21" xfId="0" applyNumberFormat="1" applyFont="1" applyFill="1" applyBorder="1" applyAlignment="1" applyProtection="1">
      <alignment horizontal="center" vertical="center"/>
      <protection locked="0"/>
    </xf>
    <xf numFmtId="1" fontId="51" fillId="4" borderId="33" xfId="0" applyNumberFormat="1" applyFont="1" applyFill="1" applyBorder="1" applyAlignment="1">
      <alignment vertical="center"/>
    </xf>
    <xf numFmtId="1" fontId="51" fillId="4" borderId="24" xfId="0" quotePrefix="1" applyNumberFormat="1" applyFont="1" applyFill="1" applyBorder="1" applyAlignment="1">
      <alignment vertical="center"/>
    </xf>
    <xf numFmtId="0" fontId="14" fillId="0" borderId="0" xfId="0" applyFont="1" applyAlignment="1">
      <alignment horizontal="center" vertical="center"/>
    </xf>
    <xf numFmtId="0" fontId="28" fillId="6" borderId="0" xfId="2" applyFont="1" applyFill="1" applyAlignment="1">
      <alignment vertical="center"/>
    </xf>
    <xf numFmtId="0" fontId="14" fillId="6" borderId="35" xfId="2" applyFont="1" applyFill="1" applyBorder="1" applyAlignment="1">
      <alignment vertical="center"/>
    </xf>
    <xf numFmtId="0" fontId="52" fillId="2" borderId="1" xfId="0" applyFont="1" applyFill="1" applyBorder="1" applyAlignment="1">
      <alignment vertical="center"/>
    </xf>
    <xf numFmtId="169" fontId="6" fillId="2" borderId="36" xfId="0" applyNumberFormat="1" applyFont="1" applyFill="1" applyBorder="1" applyAlignment="1">
      <alignment horizontal="center" vertical="center"/>
    </xf>
    <xf numFmtId="169" fontId="6" fillId="2" borderId="9" xfId="0" applyNumberFormat="1" applyFont="1" applyFill="1" applyBorder="1" applyAlignment="1">
      <alignment horizontal="center" vertical="center"/>
    </xf>
    <xf numFmtId="169" fontId="6" fillId="2" borderId="2" xfId="0" applyNumberFormat="1" applyFont="1" applyFill="1" applyBorder="1" applyAlignment="1" applyProtection="1">
      <alignment horizontal="center" vertical="center"/>
      <protection locked="0"/>
    </xf>
    <xf numFmtId="169" fontId="15" fillId="0" borderId="2" xfId="0" applyNumberFormat="1" applyFont="1" applyBorder="1" applyAlignment="1">
      <alignment horizontal="center" vertical="center"/>
    </xf>
    <xf numFmtId="169" fontId="15" fillId="2" borderId="2" xfId="0" applyNumberFormat="1" applyFont="1" applyFill="1" applyBorder="1" applyAlignment="1">
      <alignment horizontal="center" vertical="center"/>
    </xf>
    <xf numFmtId="169" fontId="15" fillId="10" borderId="9" xfId="0" applyNumberFormat="1" applyFont="1" applyFill="1" applyBorder="1" applyAlignment="1" applyProtection="1">
      <alignment horizontal="center" vertical="center"/>
      <protection locked="0"/>
    </xf>
    <xf numFmtId="169" fontId="15" fillId="0" borderId="9" xfId="0" applyNumberFormat="1" applyFont="1" applyBorder="1" applyAlignment="1" applyProtection="1">
      <alignment horizontal="center" vertical="center"/>
      <protection locked="0"/>
    </xf>
    <xf numFmtId="169" fontId="15" fillId="0" borderId="2" xfId="0" applyNumberFormat="1" applyFont="1" applyBorder="1" applyAlignment="1" applyProtection="1">
      <alignment horizontal="center" vertical="center"/>
      <protection locked="0"/>
    </xf>
    <xf numFmtId="169" fontId="17" fillId="2" borderId="9" xfId="0" applyNumberFormat="1" applyFont="1" applyFill="1" applyBorder="1" applyAlignment="1">
      <alignment horizontal="center" vertical="center"/>
    </xf>
    <xf numFmtId="169" fontId="17" fillId="2" borderId="2" xfId="0" applyNumberFormat="1" applyFont="1" applyFill="1" applyBorder="1" applyAlignment="1">
      <alignment horizontal="center" vertical="center"/>
    </xf>
    <xf numFmtId="169" fontId="23" fillId="10" borderId="9" xfId="0" applyNumberFormat="1" applyFont="1" applyFill="1" applyBorder="1" applyAlignment="1" applyProtection="1">
      <alignment horizontal="center" vertical="center"/>
      <protection locked="0"/>
    </xf>
    <xf numFmtId="169" fontId="37" fillId="5" borderId="9" xfId="0" applyNumberFormat="1" applyFont="1" applyFill="1" applyBorder="1" applyAlignment="1">
      <alignment horizontal="center" vertical="center"/>
    </xf>
    <xf numFmtId="169" fontId="37" fillId="5" borderId="0" xfId="0" applyNumberFormat="1" applyFont="1" applyFill="1" applyAlignment="1">
      <alignment horizontal="center" vertical="center"/>
    </xf>
    <xf numFmtId="169" fontId="15" fillId="2" borderId="9" xfId="0" applyNumberFormat="1" applyFont="1" applyFill="1" applyBorder="1" applyAlignment="1">
      <alignment horizontal="center" vertical="center"/>
    </xf>
    <xf numFmtId="169" fontId="23" fillId="10" borderId="38" xfId="0" applyNumberFormat="1" applyFont="1" applyFill="1" applyBorder="1" applyAlignment="1" applyProtection="1">
      <alignment horizontal="center" vertical="center"/>
      <protection locked="0"/>
    </xf>
    <xf numFmtId="169" fontId="15" fillId="6" borderId="2" xfId="0" applyNumberFormat="1" applyFont="1" applyFill="1" applyBorder="1" applyAlignment="1">
      <alignment horizontal="center" vertical="center"/>
    </xf>
    <xf numFmtId="169" fontId="15" fillId="6" borderId="9" xfId="0" applyNumberFormat="1" applyFont="1" applyFill="1" applyBorder="1" applyAlignment="1">
      <alignment horizontal="center" vertical="center"/>
    </xf>
    <xf numFmtId="169" fontId="17" fillId="6" borderId="9" xfId="0" applyNumberFormat="1" applyFont="1" applyFill="1" applyBorder="1" applyAlignment="1">
      <alignment horizontal="center" vertical="center"/>
    </xf>
    <xf numFmtId="169" fontId="17" fillId="6" borderId="2" xfId="0" applyNumberFormat="1" applyFont="1" applyFill="1" applyBorder="1" applyAlignment="1">
      <alignment horizontal="center" vertical="center"/>
    </xf>
    <xf numFmtId="169" fontId="37" fillId="5" borderId="37" xfId="0" applyNumberFormat="1" applyFont="1" applyFill="1" applyBorder="1" applyAlignment="1">
      <alignment horizontal="center" vertical="center"/>
    </xf>
    <xf numFmtId="169" fontId="15" fillId="6" borderId="37" xfId="0" applyNumberFormat="1" applyFont="1" applyFill="1" applyBorder="1" applyAlignment="1">
      <alignment horizontal="center" vertical="center"/>
    </xf>
    <xf numFmtId="169" fontId="23" fillId="6" borderId="9" xfId="0" applyNumberFormat="1" applyFont="1" applyFill="1" applyBorder="1" applyAlignment="1">
      <alignment horizontal="center" vertical="center"/>
    </xf>
    <xf numFmtId="169" fontId="6" fillId="2" borderId="31" xfId="0" applyNumberFormat="1" applyFont="1" applyFill="1" applyBorder="1" applyAlignment="1">
      <alignment horizontal="center" vertical="center"/>
    </xf>
    <xf numFmtId="169" fontId="15" fillId="16" borderId="9" xfId="0" applyNumberFormat="1" applyFont="1" applyFill="1" applyBorder="1" applyAlignment="1">
      <alignment horizontal="center" vertical="center"/>
    </xf>
    <xf numFmtId="169" fontId="17" fillId="16" borderId="9" xfId="0" applyNumberFormat="1" applyFont="1" applyFill="1" applyBorder="1" applyAlignment="1">
      <alignment horizontal="center" vertical="center"/>
    </xf>
    <xf numFmtId="169" fontId="23" fillId="16" borderId="9" xfId="0" applyNumberFormat="1" applyFont="1" applyFill="1" applyBorder="1" applyAlignment="1">
      <alignment horizontal="center" vertical="center"/>
    </xf>
    <xf numFmtId="169" fontId="37" fillId="11" borderId="9" xfId="0" applyNumberFormat="1" applyFont="1" applyFill="1" applyBorder="1" applyAlignment="1">
      <alignment horizontal="center" vertical="center"/>
    </xf>
    <xf numFmtId="169" fontId="37" fillId="17" borderId="9" xfId="0" applyNumberFormat="1" applyFont="1" applyFill="1" applyBorder="1" applyAlignment="1">
      <alignment horizontal="center" vertical="center"/>
    </xf>
    <xf numFmtId="169" fontId="37" fillId="11" borderId="2" xfId="0" applyNumberFormat="1" applyFont="1" applyFill="1" applyBorder="1" applyAlignment="1">
      <alignment horizontal="center" vertical="center"/>
    </xf>
    <xf numFmtId="169" fontId="23" fillId="10" borderId="2" xfId="0" applyNumberFormat="1" applyFont="1" applyFill="1" applyBorder="1" applyAlignment="1" applyProtection="1">
      <alignment horizontal="center" vertical="center"/>
      <protection locked="0"/>
    </xf>
    <xf numFmtId="169" fontId="15" fillId="2" borderId="9" xfId="0" applyNumberFormat="1" applyFont="1" applyFill="1" applyBorder="1" applyAlignment="1" applyProtection="1">
      <alignment horizontal="center" vertical="center"/>
      <protection locked="0"/>
    </xf>
    <xf numFmtId="169" fontId="15" fillId="6" borderId="9" xfId="0" applyNumberFormat="1" applyFont="1" applyFill="1" applyBorder="1" applyAlignment="1" applyProtection="1">
      <alignment horizontal="center" vertical="center"/>
      <protection locked="0"/>
    </xf>
    <xf numFmtId="169" fontId="6" fillId="2" borderId="2" xfId="0" applyNumberFormat="1" applyFont="1" applyFill="1" applyBorder="1" applyAlignment="1">
      <alignment horizontal="center" vertical="center"/>
    </xf>
    <xf numFmtId="169" fontId="15" fillId="0" borderId="9" xfId="0" applyNumberFormat="1" applyFont="1" applyBorder="1" applyAlignment="1">
      <alignment horizontal="center" vertical="center"/>
    </xf>
    <xf numFmtId="169" fontId="23" fillId="11" borderId="9" xfId="0" applyNumberFormat="1" applyFont="1" applyFill="1" applyBorder="1" applyAlignment="1">
      <alignment horizontal="center" vertical="center"/>
    </xf>
    <xf numFmtId="169" fontId="23" fillId="5" borderId="9" xfId="0" applyNumberFormat="1" applyFont="1" applyFill="1" applyBorder="1" applyAlignment="1">
      <alignment horizontal="center" vertical="center"/>
    </xf>
    <xf numFmtId="169" fontId="23" fillId="12" borderId="9" xfId="0" applyNumberFormat="1" applyFont="1" applyFill="1" applyBorder="1" applyAlignment="1">
      <alignment horizontal="center" vertical="center"/>
    </xf>
    <xf numFmtId="169" fontId="23" fillId="12" borderId="2" xfId="0" applyNumberFormat="1" applyFont="1" applyFill="1" applyBorder="1" applyAlignment="1">
      <alignment horizontal="center" vertical="center"/>
    </xf>
    <xf numFmtId="169" fontId="23" fillId="2" borderId="9" xfId="0" applyNumberFormat="1" applyFont="1" applyFill="1" applyBorder="1" applyAlignment="1">
      <alignment horizontal="center" vertical="center"/>
    </xf>
    <xf numFmtId="169" fontId="23" fillId="11" borderId="38" xfId="0" applyNumberFormat="1" applyFont="1" applyFill="1" applyBorder="1" applyAlignment="1">
      <alignment horizontal="center" vertical="center"/>
    </xf>
    <xf numFmtId="169" fontId="15" fillId="10" borderId="2" xfId="0" applyNumberFormat="1" applyFont="1" applyFill="1" applyBorder="1" applyAlignment="1" applyProtection="1">
      <alignment horizontal="center" vertical="center"/>
      <protection locked="0"/>
    </xf>
    <xf numFmtId="169" fontId="23" fillId="2" borderId="2" xfId="0" applyNumberFormat="1" applyFont="1" applyFill="1" applyBorder="1" applyAlignment="1">
      <alignment horizontal="center" vertical="center"/>
    </xf>
    <xf numFmtId="169" fontId="15" fillId="0" borderId="36" xfId="0" applyNumberFormat="1" applyFont="1" applyBorder="1" applyAlignment="1">
      <alignment horizontal="center" vertical="center"/>
    </xf>
    <xf numFmtId="169" fontId="17" fillId="0" borderId="9" xfId="0" applyNumberFormat="1" applyFont="1" applyBorder="1" applyAlignment="1">
      <alignment horizontal="center" vertical="center"/>
    </xf>
    <xf numFmtId="169" fontId="17" fillId="0" borderId="2" xfId="0" applyNumberFormat="1" applyFont="1" applyBorder="1" applyAlignment="1">
      <alignment horizontal="center" vertical="center"/>
    </xf>
    <xf numFmtId="169" fontId="15" fillId="0" borderId="9" xfId="0" applyNumberFormat="1" applyFont="1" applyBorder="1" applyAlignment="1">
      <alignment vertical="center"/>
    </xf>
    <xf numFmtId="169" fontId="15" fillId="0" borderId="31" xfId="0" applyNumberFormat="1" applyFont="1" applyBorder="1" applyAlignment="1">
      <alignment vertical="center"/>
    </xf>
    <xf numFmtId="169" fontId="17" fillId="0" borderId="11" xfId="0" applyNumberFormat="1" applyFont="1" applyBorder="1" applyAlignment="1">
      <alignment horizontal="center" vertical="center"/>
    </xf>
    <xf numFmtId="169" fontId="15" fillId="10" borderId="38" xfId="0" applyNumberFormat="1" applyFont="1" applyFill="1" applyBorder="1" applyAlignment="1" applyProtection="1">
      <alignment horizontal="center" vertical="center"/>
      <protection locked="0"/>
    </xf>
    <xf numFmtId="169" fontId="23" fillId="6" borderId="2" xfId="0" applyNumberFormat="1" applyFont="1" applyFill="1" applyBorder="1" applyAlignment="1">
      <alignment horizontal="center" vertical="center"/>
    </xf>
    <xf numFmtId="0" fontId="8" fillId="7" borderId="28" xfId="0" applyFont="1" applyFill="1" applyBorder="1" applyAlignment="1" applyProtection="1">
      <alignment horizontal="center" vertical="center"/>
      <protection locked="0"/>
    </xf>
    <xf numFmtId="0" fontId="8" fillId="7" borderId="30" xfId="0" applyFont="1" applyFill="1" applyBorder="1" applyAlignment="1" applyProtection="1">
      <alignment horizontal="center" vertical="center"/>
      <protection locked="0"/>
    </xf>
    <xf numFmtId="0" fontId="44" fillId="6" borderId="27" xfId="0" applyFont="1" applyFill="1" applyBorder="1" applyAlignment="1">
      <alignment horizontal="left" vertical="center" wrapText="1"/>
    </xf>
    <xf numFmtId="0" fontId="44" fillId="6" borderId="27" xfId="0" applyFont="1" applyFill="1" applyBorder="1" applyAlignment="1">
      <alignment horizontal="left" vertical="center"/>
    </xf>
    <xf numFmtId="0" fontId="8" fillId="7" borderId="28" xfId="0" applyFont="1" applyFill="1" applyBorder="1" applyAlignment="1">
      <alignment horizontal="center" vertical="center"/>
    </xf>
    <xf numFmtId="0" fontId="8" fillId="7" borderId="30" xfId="0" applyFont="1" applyFill="1" applyBorder="1" applyAlignment="1">
      <alignment horizontal="center" vertical="center"/>
    </xf>
    <xf numFmtId="0" fontId="43" fillId="0" borderId="0" xfId="0" applyFont="1" applyAlignment="1">
      <alignment horizontal="center" vertical="center" wrapText="1"/>
    </xf>
    <xf numFmtId="0" fontId="43" fillId="0" borderId="0" xfId="0" applyFont="1" applyAlignment="1">
      <alignment horizontal="center" vertical="center"/>
    </xf>
    <xf numFmtId="0" fontId="9" fillId="9" borderId="27" xfId="0" applyFont="1" applyFill="1" applyBorder="1" applyAlignment="1">
      <alignment horizontal="left" vertical="center"/>
    </xf>
    <xf numFmtId="0" fontId="41" fillId="7" borderId="0" xfId="0" applyFont="1" applyFill="1" applyAlignment="1">
      <alignment horizontal="center" vertical="center"/>
    </xf>
    <xf numFmtId="0" fontId="42" fillId="8" borderId="0" xfId="0" quotePrefix="1" applyFont="1" applyFill="1" applyAlignment="1">
      <alignment horizontal="center" vertical="center"/>
    </xf>
    <xf numFmtId="0" fontId="8" fillId="0" borderId="0" xfId="0" applyFont="1" applyAlignment="1">
      <alignment horizontal="center" vertical="center"/>
    </xf>
    <xf numFmtId="0" fontId="9" fillId="9" borderId="28" xfId="0" applyFont="1" applyFill="1" applyBorder="1" applyAlignment="1">
      <alignment horizontal="left" vertical="center"/>
    </xf>
    <xf numFmtId="0" fontId="9" fillId="9" borderId="30" xfId="0" applyFont="1" applyFill="1" applyBorder="1" applyAlignment="1">
      <alignment horizontal="left" vertical="center"/>
    </xf>
    <xf numFmtId="0" fontId="9" fillId="6" borderId="0" xfId="0" applyFont="1" applyFill="1" applyAlignment="1">
      <alignment horizontal="center" vertical="center"/>
    </xf>
    <xf numFmtId="0" fontId="44" fillId="6" borderId="28" xfId="0" applyFont="1" applyFill="1" applyBorder="1" applyAlignment="1">
      <alignment horizontal="left" vertical="center"/>
    </xf>
    <xf numFmtId="0" fontId="44" fillId="6" borderId="29" xfId="0" applyFont="1" applyFill="1" applyBorder="1" applyAlignment="1">
      <alignment horizontal="left" vertical="center"/>
    </xf>
    <xf numFmtId="0" fontId="44" fillId="6" borderId="30" xfId="0" applyFont="1" applyFill="1" applyBorder="1" applyAlignment="1">
      <alignment horizontal="left" vertical="center"/>
    </xf>
    <xf numFmtId="0" fontId="59" fillId="2" borderId="29" xfId="0" quotePrefix="1" applyFont="1" applyFill="1" applyBorder="1" applyAlignment="1">
      <alignment horizontal="justify" vertical="center" wrapText="1"/>
    </xf>
    <xf numFmtId="0" fontId="59" fillId="2" borderId="29" xfId="0" applyFont="1" applyFill="1" applyBorder="1" applyAlignment="1">
      <alignment horizontal="justify" vertical="center" wrapText="1"/>
    </xf>
    <xf numFmtId="0" fontId="5" fillId="2" borderId="29" xfId="0" quotePrefix="1"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8" fillId="14" borderId="28" xfId="0" applyFont="1" applyFill="1" applyBorder="1" applyAlignment="1">
      <alignment horizontal="center" vertical="center"/>
    </xf>
    <xf numFmtId="0" fontId="58" fillId="14" borderId="29" xfId="0" applyFont="1" applyFill="1" applyBorder="1" applyAlignment="1">
      <alignment horizontal="center" vertical="center"/>
    </xf>
    <xf numFmtId="0" fontId="58" fillId="14" borderId="30" xfId="0" applyFont="1" applyFill="1" applyBorder="1" applyAlignment="1">
      <alignment horizontal="center" vertical="center"/>
    </xf>
    <xf numFmtId="0" fontId="7" fillId="2" borderId="40" xfId="0" applyFont="1" applyFill="1" applyBorder="1" applyAlignment="1">
      <alignment horizontal="center" vertical="center"/>
    </xf>
    <xf numFmtId="0" fontId="9" fillId="15" borderId="31" xfId="0" applyFont="1" applyFill="1" applyBorder="1" applyAlignment="1">
      <alignment horizontal="left" vertical="center" wrapText="1"/>
    </xf>
    <xf numFmtId="0" fontId="9" fillId="15" borderId="32" xfId="0" applyFont="1" applyFill="1" applyBorder="1" applyAlignment="1">
      <alignment horizontal="left" vertical="center" wrapText="1"/>
    </xf>
    <xf numFmtId="0" fontId="9" fillId="15" borderId="33" xfId="0" applyFont="1" applyFill="1" applyBorder="1" applyAlignment="1">
      <alignment horizontal="left" vertical="center" wrapText="1"/>
    </xf>
    <xf numFmtId="0" fontId="9" fillId="15" borderId="39" xfId="0" applyFont="1" applyFill="1" applyBorder="1" applyAlignment="1">
      <alignment horizontal="left" vertical="center" wrapText="1"/>
    </xf>
    <xf numFmtId="0" fontId="9" fillId="15" borderId="1" xfId="0" applyFont="1" applyFill="1" applyBorder="1" applyAlignment="1">
      <alignment horizontal="left" vertical="center" wrapText="1"/>
    </xf>
    <xf numFmtId="0" fontId="9" fillId="15" borderId="24" xfId="0" applyFont="1" applyFill="1" applyBorder="1" applyAlignment="1">
      <alignment horizontal="left" vertical="center" wrapText="1"/>
    </xf>
    <xf numFmtId="0" fontId="5" fillId="0" borderId="0" xfId="0" applyFont="1" applyAlignment="1">
      <alignment horizontal="left" wrapText="1"/>
    </xf>
    <xf numFmtId="0" fontId="7" fillId="2" borderId="0" xfId="0" applyFont="1" applyFill="1" applyAlignment="1">
      <alignment horizontal="center" vertical="center"/>
    </xf>
    <xf numFmtId="17" fontId="7" fillId="2" borderId="0" xfId="2" applyNumberFormat="1" applyFont="1" applyFill="1" applyAlignment="1">
      <alignment horizontal="center" vertical="center"/>
    </xf>
    <xf numFmtId="17" fontId="7" fillId="2" borderId="0" xfId="2" quotePrefix="1" applyNumberFormat="1" applyFont="1" applyFill="1" applyAlignment="1">
      <alignment horizontal="center" vertical="center"/>
    </xf>
    <xf numFmtId="0" fontId="65" fillId="2" borderId="0" xfId="2" applyFont="1" applyFill="1" applyAlignment="1" applyProtection="1">
      <alignment horizontal="center" vertical="center"/>
      <protection locked="0"/>
    </xf>
    <xf numFmtId="0" fontId="21" fillId="6" borderId="27" xfId="0" applyFont="1" applyFill="1" applyBorder="1" applyAlignment="1" applyProtection="1">
      <alignment horizontal="center" vertical="center"/>
      <protection locked="0"/>
    </xf>
    <xf numFmtId="0" fontId="5" fillId="2" borderId="27" xfId="0" applyFont="1" applyFill="1" applyBorder="1" applyAlignment="1">
      <alignment vertical="center" wrapText="1"/>
    </xf>
    <xf numFmtId="0" fontId="17" fillId="2" borderId="27" xfId="0" applyFont="1" applyFill="1" applyBorder="1" applyAlignment="1">
      <alignment horizontal="center" vertical="center"/>
    </xf>
    <xf numFmtId="0" fontId="15" fillId="2" borderId="31"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7" fillId="2" borderId="28" xfId="0" applyFont="1" applyFill="1" applyBorder="1" applyAlignment="1">
      <alignment horizontal="center" vertical="center"/>
    </xf>
    <xf numFmtId="0" fontId="17" fillId="2" borderId="30" xfId="0" applyFont="1" applyFill="1" applyBorder="1" applyAlignment="1">
      <alignment horizontal="center" vertical="center"/>
    </xf>
    <xf numFmtId="0" fontId="31" fillId="6" borderId="1" xfId="0" quotePrefix="1" applyFont="1" applyFill="1" applyBorder="1" applyAlignment="1" applyProtection="1">
      <alignment horizontal="center" vertical="center" wrapText="1"/>
      <protection hidden="1"/>
    </xf>
    <xf numFmtId="0" fontId="31" fillId="6" borderId="1" xfId="0" applyFont="1" applyFill="1" applyBorder="1" applyAlignment="1" applyProtection="1">
      <alignment horizontal="center" vertical="center" wrapText="1"/>
      <protection hidden="1"/>
    </xf>
    <xf numFmtId="0" fontId="26" fillId="3" borderId="6" xfId="0" applyFont="1" applyFill="1" applyBorder="1" applyAlignment="1">
      <alignment horizontal="center" vertical="center"/>
    </xf>
    <xf numFmtId="0" fontId="26" fillId="3" borderId="8" xfId="0" applyFont="1" applyFill="1" applyBorder="1" applyAlignment="1">
      <alignment horizontal="center" vertical="center"/>
    </xf>
    <xf numFmtId="0" fontId="26" fillId="3" borderId="5" xfId="0" applyFont="1" applyFill="1" applyBorder="1" applyAlignment="1">
      <alignment horizontal="center" vertical="center"/>
    </xf>
    <xf numFmtId="0" fontId="7" fillId="6" borderId="0" xfId="0" applyFont="1" applyFill="1" applyAlignment="1">
      <alignment horizontal="center" vertical="center"/>
    </xf>
    <xf numFmtId="0" fontId="52" fillId="2" borderId="0" xfId="0" applyFont="1" applyFill="1" applyAlignment="1">
      <alignment horizontal="left" vertical="center" wrapText="1"/>
    </xf>
    <xf numFmtId="0" fontId="52" fillId="2" borderId="1" xfId="0" applyFont="1" applyFill="1" applyBorder="1" applyAlignment="1">
      <alignment horizontal="left" vertical="center" wrapText="1"/>
    </xf>
    <xf numFmtId="0" fontId="40" fillId="2" borderId="8" xfId="0" applyFont="1" applyFill="1" applyBorder="1" applyAlignment="1">
      <alignment horizontal="justify" vertical="center" wrapText="1"/>
    </xf>
    <xf numFmtId="0" fontId="17" fillId="2" borderId="6" xfId="0" applyFont="1" applyFill="1" applyBorder="1" applyAlignment="1">
      <alignment horizontal="center" vertical="center"/>
    </xf>
    <xf numFmtId="0" fontId="17" fillId="2" borderId="8" xfId="0" applyFont="1" applyFill="1" applyBorder="1" applyAlignment="1">
      <alignment horizontal="center" vertical="center"/>
    </xf>
    <xf numFmtId="0" fontId="31" fillId="2" borderId="1" xfId="0" quotePrefix="1" applyFont="1" applyFill="1" applyBorder="1" applyAlignment="1" applyProtection="1">
      <alignment horizontal="center" vertical="center" wrapText="1"/>
      <protection hidden="1"/>
    </xf>
    <xf numFmtId="0" fontId="52" fillId="2" borderId="38" xfId="0" applyFont="1" applyFill="1" applyBorder="1" applyAlignment="1">
      <alignment horizontal="left" vertical="center"/>
    </xf>
    <xf numFmtId="0" fontId="52" fillId="2" borderId="0" xfId="0" applyFont="1" applyFill="1" applyAlignment="1">
      <alignment horizontal="left" vertical="center"/>
    </xf>
    <xf numFmtId="0" fontId="26" fillId="3" borderId="6" xfId="0" applyFont="1" applyFill="1" applyBorder="1" applyAlignment="1" applyProtection="1">
      <alignment horizontal="center" vertical="center"/>
      <protection locked="0"/>
    </xf>
    <xf numFmtId="0" fontId="26" fillId="3" borderId="8" xfId="0" applyFont="1" applyFill="1" applyBorder="1" applyAlignment="1" applyProtection="1">
      <alignment horizontal="center" vertical="center"/>
      <protection locked="0"/>
    </xf>
    <xf numFmtId="0" fontId="26" fillId="3" borderId="5" xfId="0" applyFont="1" applyFill="1" applyBorder="1" applyAlignment="1" applyProtection="1">
      <alignment horizontal="center" vertical="center"/>
      <protection locked="0"/>
    </xf>
    <xf numFmtId="0" fontId="52" fillId="2" borderId="1" xfId="0" applyFont="1" applyFill="1" applyBorder="1" applyAlignment="1">
      <alignment horizontal="center" vertical="center" wrapText="1"/>
    </xf>
    <xf numFmtId="0" fontId="47" fillId="2" borderId="38" xfId="0" applyFont="1" applyFill="1" applyBorder="1" applyAlignment="1">
      <alignment horizontal="left" vertical="center"/>
    </xf>
    <xf numFmtId="0" fontId="47" fillId="2" borderId="0" xfId="0" applyFont="1" applyFill="1" applyAlignment="1">
      <alignment horizontal="left" vertical="center"/>
    </xf>
    <xf numFmtId="0" fontId="16" fillId="2" borderId="8" xfId="0" applyFont="1" applyFill="1" applyBorder="1" applyAlignment="1">
      <alignment horizontal="justify" vertical="center" wrapText="1"/>
    </xf>
    <xf numFmtId="0" fontId="17" fillId="2" borderId="5"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3"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26" fillId="3" borderId="7" xfId="0" applyFont="1" applyFill="1" applyBorder="1" applyAlignment="1">
      <alignment horizontal="center" vertical="center" wrapText="1"/>
    </xf>
    <xf numFmtId="0" fontId="26" fillId="3" borderId="18" xfId="0" quotePrefix="1" applyFont="1" applyFill="1" applyBorder="1" applyAlignment="1">
      <alignment horizontal="center" vertical="center" wrapText="1"/>
    </xf>
    <xf numFmtId="0" fontId="17" fillId="2" borderId="29" xfId="0" applyFont="1" applyFill="1" applyBorder="1" applyAlignment="1">
      <alignment horizontal="center" vertical="center"/>
    </xf>
    <xf numFmtId="0" fontId="16" fillId="2" borderId="28" xfId="2" quotePrefix="1" applyFont="1" applyFill="1" applyBorder="1" applyAlignment="1">
      <alignment horizontal="left" vertical="center" wrapText="1"/>
    </xf>
    <xf numFmtId="0" fontId="16" fillId="2" borderId="29" xfId="2" quotePrefix="1" applyFont="1" applyFill="1" applyBorder="1" applyAlignment="1">
      <alignment horizontal="left" vertical="center" wrapText="1"/>
    </xf>
    <xf numFmtId="0" fontId="47" fillId="2" borderId="38" xfId="0" applyFont="1" applyFill="1" applyBorder="1" applyAlignment="1">
      <alignment horizontal="left" vertical="center" wrapText="1"/>
    </xf>
    <xf numFmtId="0" fontId="47" fillId="2" borderId="0" xfId="0" applyFont="1" applyFill="1" applyAlignment="1">
      <alignment horizontal="left" vertical="center" wrapText="1"/>
    </xf>
    <xf numFmtId="0" fontId="22" fillId="3" borderId="28" xfId="0" applyFont="1" applyFill="1" applyBorder="1" applyAlignment="1">
      <alignment horizontal="center" vertical="center" wrapText="1"/>
    </xf>
    <xf numFmtId="0" fontId="22" fillId="3" borderId="29" xfId="0" applyFont="1" applyFill="1" applyBorder="1" applyAlignment="1">
      <alignment horizontal="center" vertical="center" wrapText="1"/>
    </xf>
    <xf numFmtId="0" fontId="22" fillId="3" borderId="36"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8" xfId="0" applyFont="1" applyFill="1" applyBorder="1" applyAlignment="1">
      <alignment horizontal="center" vertical="center" wrapText="1"/>
    </xf>
    <xf numFmtId="0" fontId="26" fillId="3" borderId="28" xfId="0" applyFont="1" applyFill="1" applyBorder="1" applyAlignment="1">
      <alignment horizontal="center" vertical="center"/>
    </xf>
    <xf numFmtId="0" fontId="26" fillId="3" borderId="29" xfId="0" applyFont="1" applyFill="1" applyBorder="1" applyAlignment="1">
      <alignment horizontal="center" vertical="center"/>
    </xf>
    <xf numFmtId="0" fontId="26" fillId="3" borderId="30" xfId="0" applyFont="1" applyFill="1" applyBorder="1" applyAlignment="1">
      <alignment horizontal="center" vertical="center"/>
    </xf>
    <xf numFmtId="0" fontId="31" fillId="2" borderId="0" xfId="0" quotePrefix="1" applyFont="1" applyFill="1" applyAlignment="1" applyProtection="1">
      <alignment horizontal="center" vertical="center" wrapText="1"/>
      <protection hidden="1"/>
    </xf>
    <xf numFmtId="0" fontId="31" fillId="2" borderId="0" xfId="0" applyFont="1" applyFill="1" applyAlignment="1" applyProtection="1">
      <alignment horizontal="center" vertical="center" wrapText="1"/>
      <protection hidden="1"/>
    </xf>
    <xf numFmtId="0" fontId="7" fillId="6" borderId="32" xfId="2" applyFont="1" applyFill="1" applyBorder="1" applyAlignment="1">
      <alignment horizontal="center" vertical="center"/>
    </xf>
    <xf numFmtId="0" fontId="7" fillId="6" borderId="33" xfId="2" applyFont="1" applyFill="1" applyBorder="1" applyAlignment="1">
      <alignment horizontal="center" vertical="center"/>
    </xf>
    <xf numFmtId="0" fontId="7" fillId="6" borderId="28" xfId="2" applyFont="1" applyFill="1" applyBorder="1" applyAlignment="1">
      <alignment horizontal="center" vertical="center"/>
    </xf>
    <xf numFmtId="0" fontId="7" fillId="6" borderId="29" xfId="2" applyFont="1" applyFill="1" applyBorder="1" applyAlignment="1">
      <alignment horizontal="center" vertical="center"/>
    </xf>
    <xf numFmtId="0" fontId="17" fillId="6" borderId="36" xfId="2" applyFont="1" applyFill="1" applyBorder="1" applyAlignment="1">
      <alignment horizontal="center" vertical="center" wrapText="1"/>
    </xf>
    <xf numFmtId="0" fontId="17" fillId="6" borderId="9" xfId="2" applyFont="1" applyFill="1" applyBorder="1" applyAlignment="1">
      <alignment horizontal="center" vertical="center" wrapText="1"/>
    </xf>
    <xf numFmtId="0" fontId="17" fillId="6" borderId="18" xfId="2" applyFont="1" applyFill="1" applyBorder="1" applyAlignment="1">
      <alignment horizontal="center" vertical="center" wrapText="1"/>
    </xf>
    <xf numFmtId="0" fontId="26" fillId="18" borderId="36" xfId="0" applyFont="1" applyFill="1" applyBorder="1" applyAlignment="1">
      <alignment horizontal="center" vertical="center" wrapText="1"/>
    </xf>
    <xf numFmtId="0" fontId="26" fillId="18" borderId="9"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7" fillId="6" borderId="31" xfId="2" applyFont="1" applyFill="1" applyBorder="1" applyAlignment="1">
      <alignment horizontal="center" vertical="center" wrapText="1"/>
    </xf>
    <xf numFmtId="0" fontId="7" fillId="2" borderId="33"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7" fillId="2" borderId="35" xfId="2" applyFont="1" applyFill="1" applyBorder="1" applyAlignment="1">
      <alignment horizontal="center" vertical="center" wrapText="1"/>
    </xf>
    <xf numFmtId="0" fontId="7" fillId="6" borderId="12" xfId="2" applyFont="1" applyFill="1" applyBorder="1" applyAlignment="1">
      <alignment horizontal="center" vertical="center" wrapText="1"/>
    </xf>
    <xf numFmtId="0" fontId="7" fillId="2" borderId="24" xfId="2" applyFont="1" applyFill="1" applyBorder="1" applyAlignment="1">
      <alignment horizontal="center" vertical="center" wrapText="1"/>
    </xf>
    <xf numFmtId="0" fontId="17" fillId="6" borderId="33" xfId="2" applyFont="1" applyFill="1" applyBorder="1" applyAlignment="1">
      <alignment horizontal="center" vertical="center" wrapText="1"/>
    </xf>
    <xf numFmtId="0" fontId="17" fillId="6" borderId="24" xfId="2" applyFont="1" applyFill="1" applyBorder="1" applyAlignment="1">
      <alignment horizontal="center" vertical="center" wrapText="1"/>
    </xf>
    <xf numFmtId="0" fontId="17" fillId="6" borderId="28" xfId="2" applyFont="1" applyFill="1" applyBorder="1" applyAlignment="1">
      <alignment horizontal="center" vertical="center" wrapText="1"/>
    </xf>
    <xf numFmtId="0" fontId="17" fillId="6" borderId="30" xfId="2" applyFont="1" applyFill="1" applyBorder="1" applyAlignment="1">
      <alignment horizontal="center" vertical="center" wrapText="1"/>
    </xf>
    <xf numFmtId="0" fontId="17" fillId="6" borderId="29" xfId="2" applyFont="1" applyFill="1" applyBorder="1" applyAlignment="1">
      <alignment horizontal="center" vertical="center" wrapText="1"/>
    </xf>
    <xf numFmtId="0" fontId="16" fillId="2" borderId="29" xfId="0" applyFont="1" applyFill="1" applyBorder="1" applyAlignment="1">
      <alignment horizontal="justify" vertical="center" wrapText="1"/>
    </xf>
    <xf numFmtId="0" fontId="52" fillId="2" borderId="39" xfId="0" applyFont="1" applyFill="1" applyBorder="1" applyAlignment="1">
      <alignment horizontal="left" vertical="center" wrapText="1"/>
    </xf>
  </cellXfs>
  <cellStyles count="5">
    <cellStyle name="Dezimal_Tabelle2" xfId="1" xr:uid="{00000000-0005-0000-0000-000001000000}"/>
    <cellStyle name="Hyperlink" xfId="4" builtinId="8"/>
    <cellStyle name="Normal" xfId="0" builtinId="0"/>
    <cellStyle name="Normal 2" xfId="3" xr:uid="{38166E6B-0278-47FD-BB6A-B295ACFAB069}"/>
    <cellStyle name="Normal_2007 Turnover_NON_EU_Template_V.1.2" xfId="2" xr:uid="{00000000-0005-0000-0000-000003000000}"/>
  </cellStyles>
  <dxfs count="296">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dxf>
    <dxf>
      <font>
        <b/>
        <i val="0"/>
        <color rgb="FFFF0000"/>
      </font>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ont>
        <b/>
        <i val="0"/>
        <strike val="0"/>
        <condense val="0"/>
        <extend val="0"/>
        <color indexed="10"/>
      </font>
      <fill>
        <patternFill patternType="none">
          <bgColor indexed="65"/>
        </patternFill>
      </fill>
    </dxf>
    <dxf>
      <fill>
        <patternFill>
          <bgColor indexed="10"/>
        </patternFill>
      </fill>
    </dxf>
    <dxf>
      <fill>
        <patternFill>
          <bgColor indexed="10"/>
        </patternFill>
      </fill>
    </dxf>
    <dxf>
      <fill>
        <patternFill>
          <bgColor indexed="10"/>
        </patternFill>
      </fill>
    </dxf>
    <dxf>
      <font>
        <b/>
        <i val="0"/>
        <condense val="0"/>
        <extend val="0"/>
        <u val="none"/>
        <color auto="1"/>
      </font>
      <fill>
        <patternFill>
          <bgColor indexed="10"/>
        </patternFill>
      </fill>
    </dxf>
    <dxf>
      <font>
        <b/>
        <i val="0"/>
        <condense val="0"/>
        <extend val="0"/>
        <u val="none"/>
        <color auto="1"/>
      </font>
      <fill>
        <patternFill>
          <bgColor indexed="10"/>
        </patternFill>
      </fill>
    </dxf>
    <dxf>
      <fill>
        <patternFill>
          <bgColor indexed="10"/>
        </patternFill>
      </fill>
    </dxf>
    <dxf>
      <fill>
        <patternFill>
          <bgColor indexed="10"/>
        </patternFill>
      </fill>
    </dxf>
    <dxf>
      <font>
        <b/>
        <i val="0"/>
        <condense val="0"/>
        <extend val="0"/>
        <u val="none"/>
        <color auto="1"/>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u val="none"/>
        <color auto="1"/>
      </font>
      <fill>
        <patternFill>
          <bgColor indexed="10"/>
        </patternFill>
      </fill>
    </dxf>
    <dxf>
      <fill>
        <patternFill>
          <bgColor indexed="10"/>
        </patternFill>
      </fill>
    </dxf>
    <dxf>
      <font>
        <b/>
        <i val="0"/>
        <color rgb="FFFF0000"/>
      </font>
    </dxf>
    <dxf>
      <font>
        <b/>
        <i val="0"/>
        <color rgb="FFFF0000"/>
      </font>
    </dxf>
    <dxf>
      <font>
        <b/>
        <i val="0"/>
        <strike val="0"/>
        <condense val="0"/>
        <extend val="0"/>
        <color indexed="10"/>
      </font>
      <fill>
        <patternFill patternType="none">
          <bgColor indexed="65"/>
        </patternFill>
      </fill>
    </dxf>
    <dxf>
      <font>
        <b/>
        <i val="0"/>
        <condense val="0"/>
        <extend val="0"/>
        <u val="none"/>
        <color auto="1"/>
      </font>
      <fill>
        <patternFill>
          <bgColor indexed="10"/>
        </patternFill>
      </fill>
    </dxf>
    <dxf>
      <fill>
        <patternFill>
          <bgColor indexed="10"/>
        </patternFill>
      </fill>
    </dxf>
    <dxf>
      <font>
        <b/>
        <i val="0"/>
        <condense val="0"/>
        <extend val="0"/>
        <u val="none"/>
        <color auto="1"/>
      </font>
      <fill>
        <patternFill>
          <bgColor indexed="10"/>
        </patternFill>
      </fill>
    </dxf>
    <dxf>
      <font>
        <b/>
        <i val="0"/>
        <color rgb="FFFF0000"/>
      </font>
    </dxf>
    <dxf>
      <font>
        <b/>
        <i val="0"/>
        <color rgb="FFFF0000"/>
      </font>
    </dxf>
    <dxf>
      <font>
        <b/>
        <i val="0"/>
        <condense val="0"/>
        <extend val="0"/>
        <color indexed="10"/>
      </font>
    </dxf>
    <dxf>
      <fill>
        <patternFill>
          <bgColor indexed="10"/>
        </patternFill>
      </fill>
    </dxf>
    <dxf>
      <font>
        <b/>
        <i val="0"/>
        <condense val="0"/>
        <extend val="0"/>
        <u val="none"/>
        <color auto="1"/>
      </font>
      <fill>
        <patternFill>
          <bgColor indexed="10"/>
        </patternFill>
      </fill>
    </dxf>
    <dxf>
      <font>
        <b/>
        <i val="0"/>
        <condense val="0"/>
        <extend val="0"/>
        <u val="none"/>
        <color auto="1"/>
      </font>
      <fill>
        <patternFill>
          <bgColor indexed="10"/>
        </patternFill>
      </fill>
    </dxf>
    <dxf>
      <font>
        <b/>
        <i val="0"/>
        <condense val="0"/>
        <extend val="0"/>
        <u val="none"/>
        <color auto="1"/>
      </font>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u val="none"/>
        <color auto="1"/>
      </font>
      <fill>
        <patternFill>
          <bgColor indexed="10"/>
        </patternFill>
      </fill>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ont>
        <b/>
        <i val="0"/>
        <condense val="0"/>
        <extend val="0"/>
        <color indexed="10"/>
      </font>
    </dxf>
    <dxf>
      <fill>
        <patternFill>
          <bgColor indexed="10"/>
        </patternFill>
      </fill>
    </dxf>
    <dxf>
      <font>
        <b/>
        <i val="0"/>
        <condense val="0"/>
        <extend val="0"/>
        <color indexed="10"/>
      </font>
    </dxf>
    <dxf>
      <fill>
        <patternFill>
          <bgColor indexed="10"/>
        </patternFill>
      </fill>
    </dxf>
    <dxf>
      <fill>
        <patternFill>
          <bgColor indexed="10"/>
        </patternFill>
      </fill>
    </dxf>
    <dxf>
      <font>
        <b/>
        <i val="0"/>
        <condense val="0"/>
        <extend val="0"/>
        <color indexed="10"/>
      </font>
    </dxf>
    <dxf>
      <fill>
        <patternFill>
          <bgColor indexed="10"/>
        </patternFill>
      </fill>
    </dxf>
    <dxf>
      <font>
        <b/>
        <i val="0"/>
        <condense val="0"/>
        <extend val="0"/>
        <color indexed="10"/>
      </font>
    </dxf>
    <dxf>
      <fill>
        <patternFill>
          <bgColor indexed="1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dxf>
    <dxf>
      <font>
        <b/>
        <i val="0"/>
        <color rgb="FFFF000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u val="none"/>
        <color auto="1"/>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dxf>
    <dxf>
      <font>
        <color rgb="FFFF0000"/>
      </font>
    </dxf>
    <dxf>
      <font>
        <color rgb="FFFF000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ont>
        <b/>
        <i val="0"/>
        <condense val="0"/>
        <extend val="0"/>
        <u val="none"/>
        <color auto="1"/>
      </font>
      <fill>
        <patternFill>
          <bgColor indexed="10"/>
        </patternFill>
      </fill>
    </dxf>
    <dxf>
      <fill>
        <patternFill>
          <bgColor indexed="10"/>
        </patternFill>
      </fill>
    </dxf>
    <dxf>
      <fill>
        <patternFill>
          <bgColor indexed="1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dxf>
    <dxf>
      <font>
        <b/>
        <i val="0"/>
        <color rgb="FFFF000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u val="none"/>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b/>
        <i val="0"/>
        <color theme="1"/>
      </font>
      <fill>
        <patternFill>
          <bgColor rgb="FFFF000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color auto="1"/>
      </font>
      <fill>
        <patternFill>
          <bgColor rgb="FFFF0000"/>
        </patternFill>
      </fill>
    </dxf>
    <dxf>
      <font>
        <color auto="1"/>
      </font>
      <fill>
        <patternFill>
          <bgColor rgb="FFFF000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font>
      <fill>
        <patternFill>
          <bgColor indexed="10"/>
        </patternFill>
      </fill>
    </dxf>
    <dxf>
      <fill>
        <patternFill>
          <bgColor indexed="10"/>
        </patternFill>
      </fill>
    </dxf>
    <dxf>
      <font>
        <b/>
        <i val="0"/>
        <color theme="1"/>
      </font>
      <fill>
        <patternFill>
          <bgColor rgb="FFFF000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ont>
        <b/>
        <i val="0"/>
        <condense val="0"/>
        <extend val="0"/>
        <color auto="1"/>
      </font>
      <fill>
        <patternFill>
          <bgColor indexed="10"/>
        </patternFill>
      </fill>
    </dxf>
    <dxf>
      <fill>
        <patternFill>
          <bgColor indexed="10"/>
        </patternFill>
      </fill>
    </dxf>
    <dxf>
      <font>
        <b/>
        <i val="0"/>
        <condense val="0"/>
        <extend val="0"/>
        <color indexed="22"/>
      </font>
      <fill>
        <patternFill>
          <bgColor indexed="60"/>
        </patternFill>
      </fill>
      <border>
        <left style="thin">
          <color indexed="64"/>
        </left>
        <right style="thin">
          <color indexed="64"/>
        </right>
        <top style="thin">
          <color indexed="64"/>
        </top>
        <bottom style="thin">
          <color indexed="64"/>
        </bottom>
      </border>
    </dxf>
    <dxf>
      <font>
        <b val="0"/>
        <i val="0"/>
        <condense val="0"/>
        <extend val="0"/>
        <color indexed="9"/>
      </font>
    </dxf>
    <dxf>
      <font>
        <b/>
        <i val="0"/>
        <condense val="0"/>
        <extend val="0"/>
        <color indexed="1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00B050"/>
        </patternFill>
      </fill>
    </dxf>
    <dxf>
      <fill>
        <patternFill>
          <bgColor theme="9" tint="0.5999633777886288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26984</xdr:rowOff>
    </xdr:from>
    <xdr:ext cx="1170681" cy="10042302"/>
    <xdr:pic>
      <xdr:nvPicPr>
        <xdr:cNvPr id="2" name="Picture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8801" r="-8801" b="13719"/>
        <a:stretch>
          <a:fillRect/>
        </a:stretch>
      </xdr:blipFill>
      <xdr:spPr bwMode="auto">
        <a:xfrm>
          <a:off x="0" y="544055"/>
          <a:ext cx="1170681" cy="10042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Gruic, Branimir" id="{7E879499-6C70-4ECB-BAF0-908E44D4E669}" userId="Gruic, Branimir"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A146" personId="{7E879499-6C70-4ECB-BAF0-908E44D4E669}" id="{1B833C1C-439D-4387-804A-5DD0D9680462}">
    <text>BIS:
Related party trades in this row refer to all instruments.</text>
  </threadedComment>
</ThreadedComments>
</file>

<file path=xl/threadedComments/threadedComment2.xml><?xml version="1.0" encoding="utf-8"?>
<ThreadedComments xmlns="http://schemas.microsoft.com/office/spreadsheetml/2018/threadedcomments" xmlns:x="http://schemas.openxmlformats.org/spreadsheetml/2006/main">
  <threadedComment ref="BA146" personId="{7E879499-6C70-4ECB-BAF0-908E44D4E669}" id="{7C852518-9D79-49FC-A015-AA2C6589A033}">
    <text>BIS:
Related party trades in this row refer to all instruments.</text>
  </threadedComment>
</ThreadedComments>
</file>

<file path=xl/threadedComments/threadedComment3.xml><?xml version="1.0" encoding="utf-8"?>
<ThreadedComments xmlns="http://schemas.microsoft.com/office/spreadsheetml/2018/threadedcomments" xmlns:x="http://schemas.openxmlformats.org/spreadsheetml/2006/main">
  <threadedComment ref="BE152" personId="{7E879499-6C70-4ECB-BAF0-908E44D4E669}" id="{B8B84BF4-B718-43E7-93BC-A33D8248FC82}">
    <text>BIS:
Back-to-back trades s in cell AA142 refer to all instruments and all currencies</text>
  </threadedComment>
  <threadedComment ref="BE153" personId="{7E879499-6C70-4ECB-BAF0-908E44D4E669}" id="{BFC613A9-464B-4406-B936-18E22555B361}">
    <text>BIS:
Related party trades in cell AA143 refer to all instruments and all currencies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66134-B419-41ED-B1D5-77A7B503BAD5}">
  <sheetPr codeName="Sheet1"/>
  <dimension ref="A2:J37"/>
  <sheetViews>
    <sheetView showGridLines="0" tabSelected="1" zoomScale="70" zoomScaleNormal="70" workbookViewId="0">
      <selection activeCell="G13" sqref="G13"/>
    </sheetView>
  </sheetViews>
  <sheetFormatPr defaultColWidth="8.85546875" defaultRowHeight="15"/>
  <cols>
    <col min="1" max="1" width="17" style="166" customWidth="1"/>
    <col min="2" max="2" width="30.85546875" style="166" customWidth="1"/>
    <col min="3" max="3" width="37.140625" style="166" customWidth="1"/>
    <col min="4" max="4" width="59.85546875" style="166" customWidth="1"/>
    <col min="5" max="5" width="2.7109375" style="166" customWidth="1"/>
    <col min="6" max="6" width="15.85546875" style="166" customWidth="1"/>
    <col min="7" max="9" width="11.85546875" style="166" customWidth="1"/>
    <col min="10" max="10" width="8.7109375" style="166" customWidth="1"/>
    <col min="11" max="16384" width="8.85546875" style="166"/>
  </cols>
  <sheetData>
    <row r="2" spans="1:10" ht="25.5">
      <c r="A2" s="438" t="s">
        <v>162</v>
      </c>
      <c r="B2" s="438"/>
      <c r="C2" s="438"/>
      <c r="D2" s="438"/>
      <c r="E2" s="438"/>
      <c r="F2" s="438"/>
      <c r="G2" s="438"/>
      <c r="H2" s="438"/>
      <c r="I2" s="438"/>
      <c r="J2" s="438"/>
    </row>
    <row r="3" spans="1:10" ht="26.25">
      <c r="B3" s="439" t="s">
        <v>188</v>
      </c>
      <c r="C3" s="439"/>
      <c r="D3" s="439"/>
      <c r="E3" s="439"/>
      <c r="F3" s="439"/>
      <c r="G3" s="439"/>
      <c r="H3" s="439"/>
      <c r="I3" s="439"/>
      <c r="J3" s="439"/>
    </row>
    <row r="4" spans="1:10" ht="26.25" customHeight="1">
      <c r="B4" s="440" t="s">
        <v>189</v>
      </c>
      <c r="C4" s="440"/>
      <c r="D4" s="440"/>
      <c r="E4" s="440"/>
      <c r="F4" s="440"/>
      <c r="G4" s="440"/>
      <c r="H4" s="440"/>
      <c r="I4" s="440"/>
      <c r="J4" s="440"/>
    </row>
    <row r="5" spans="1:10" ht="48.95" customHeight="1">
      <c r="B5" s="435" t="s">
        <v>154</v>
      </c>
      <c r="C5" s="435"/>
      <c r="D5" s="435"/>
      <c r="E5" s="435"/>
      <c r="F5" s="435"/>
      <c r="G5" s="435"/>
      <c r="H5" s="435"/>
      <c r="I5" s="435"/>
      <c r="J5" s="435"/>
    </row>
    <row r="6" spans="1:10" ht="26.25">
      <c r="B6" s="436"/>
      <c r="C6" s="436"/>
      <c r="D6" s="436"/>
      <c r="E6" s="436"/>
      <c r="F6" s="436"/>
      <c r="G6" s="436"/>
      <c r="H6" s="436"/>
      <c r="I6" s="436"/>
      <c r="J6" s="436"/>
    </row>
    <row r="7" spans="1:10" ht="15.75" thickBot="1">
      <c r="B7" s="167"/>
      <c r="C7" s="167"/>
      <c r="D7" s="167"/>
      <c r="E7" s="167"/>
      <c r="F7" s="167"/>
      <c r="G7" s="167"/>
      <c r="H7" s="167"/>
      <c r="I7" s="167"/>
      <c r="J7" s="167"/>
    </row>
    <row r="8" spans="1:10" ht="15.75" thickTop="1"/>
    <row r="10" spans="1:10" ht="24.95" customHeight="1">
      <c r="B10" s="444" t="s">
        <v>187</v>
      </c>
      <c r="C10" s="445"/>
      <c r="D10" s="446"/>
    </row>
    <row r="11" spans="1:10" ht="24.95" customHeight="1">
      <c r="B11" s="441" t="s">
        <v>181</v>
      </c>
      <c r="C11" s="442"/>
      <c r="D11" s="168"/>
    </row>
    <row r="12" spans="1:10" ht="24.95" customHeight="1">
      <c r="B12" s="441" t="s">
        <v>182</v>
      </c>
      <c r="C12" s="442"/>
      <c r="D12" s="168"/>
      <c r="E12" s="169"/>
      <c r="F12" s="169"/>
      <c r="G12" s="169"/>
    </row>
    <row r="13" spans="1:10" ht="24.95" customHeight="1">
      <c r="B13" s="441" t="s">
        <v>183</v>
      </c>
      <c r="C13" s="442"/>
      <c r="D13" s="170"/>
      <c r="F13" s="171"/>
    </row>
    <row r="14" spans="1:10" ht="24.95" customHeight="1">
      <c r="B14" s="441" t="s">
        <v>165</v>
      </c>
      <c r="C14" s="442"/>
      <c r="D14" s="172"/>
      <c r="F14" s="171"/>
    </row>
    <row r="15" spans="1:10" ht="24.95" customHeight="1">
      <c r="B15" s="441" t="s">
        <v>166</v>
      </c>
      <c r="C15" s="442"/>
      <c r="D15" s="172"/>
      <c r="F15" s="171"/>
    </row>
    <row r="16" spans="1:10" ht="24.95" customHeight="1">
      <c r="B16" s="437" t="s">
        <v>167</v>
      </c>
      <c r="C16" s="437"/>
      <c r="D16" s="172"/>
      <c r="F16" s="171"/>
    </row>
    <row r="17" spans="2:6" ht="24.95" customHeight="1">
      <c r="B17" s="443"/>
      <c r="C17" s="443"/>
      <c r="D17" s="443"/>
      <c r="F17" s="171"/>
    </row>
    <row r="18" spans="2:6" ht="24.95" customHeight="1">
      <c r="B18" s="432" t="s">
        <v>186</v>
      </c>
      <c r="C18" s="432"/>
      <c r="D18" s="432"/>
      <c r="F18" s="174"/>
    </row>
    <row r="19" spans="2:6" ht="24.95" customHeight="1">
      <c r="B19" s="437" t="s">
        <v>155</v>
      </c>
      <c r="C19" s="437"/>
      <c r="D19" s="175"/>
    </row>
    <row r="20" spans="2:6" ht="24.95" customHeight="1">
      <c r="B20" s="437" t="s">
        <v>156</v>
      </c>
      <c r="C20" s="437"/>
      <c r="D20" s="168"/>
      <c r="E20" s="176"/>
      <c r="F20" s="176"/>
    </row>
    <row r="21" spans="2:6" ht="24.95" customHeight="1">
      <c r="B21" s="437" t="s">
        <v>157</v>
      </c>
      <c r="C21" s="437"/>
      <c r="D21" s="177"/>
      <c r="E21" s="176"/>
      <c r="F21" s="176"/>
    </row>
    <row r="22" spans="2:6" ht="24.95" customHeight="1">
      <c r="B22" s="173" t="s">
        <v>158</v>
      </c>
      <c r="C22" s="173"/>
      <c r="D22" s="168"/>
      <c r="E22" s="176"/>
      <c r="F22" s="176"/>
    </row>
    <row r="23" spans="2:6" ht="24.95" customHeight="1">
      <c r="B23" s="437" t="s">
        <v>159</v>
      </c>
      <c r="C23" s="437"/>
      <c r="D23" s="168"/>
      <c r="E23" s="176"/>
      <c r="F23" s="176"/>
    </row>
    <row r="24" spans="2:6" ht="24.95" customHeight="1">
      <c r="B24" s="437" t="s">
        <v>160</v>
      </c>
      <c r="C24" s="437"/>
      <c r="D24" s="178"/>
      <c r="E24" s="176"/>
      <c r="F24" s="176"/>
    </row>
    <row r="25" spans="2:6" ht="24.95" customHeight="1">
      <c r="B25" s="272"/>
      <c r="C25" s="272"/>
      <c r="D25" s="272"/>
      <c r="E25" s="176"/>
      <c r="F25" s="176"/>
    </row>
    <row r="26" spans="2:6" ht="24.95" customHeight="1">
      <c r="B26" s="431" t="s">
        <v>203</v>
      </c>
      <c r="C26" s="432"/>
      <c r="D26" s="432"/>
      <c r="E26" s="176"/>
      <c r="F26" s="176"/>
    </row>
    <row r="27" spans="2:6" ht="24.95" customHeight="1">
      <c r="B27" s="274" t="s">
        <v>201</v>
      </c>
      <c r="C27" s="433" t="s">
        <v>202</v>
      </c>
      <c r="D27" s="434"/>
      <c r="E27" s="176"/>
      <c r="F27" s="176"/>
    </row>
    <row r="28" spans="2:6" ht="24.95" customHeight="1">
      <c r="B28" s="273">
        <v>1</v>
      </c>
      <c r="C28" s="429"/>
      <c r="D28" s="430"/>
      <c r="E28" s="176"/>
      <c r="F28" s="176"/>
    </row>
    <row r="29" spans="2:6" ht="24.95" customHeight="1">
      <c r="B29" s="273">
        <v>2</v>
      </c>
      <c r="C29" s="429"/>
      <c r="D29" s="430"/>
      <c r="E29" s="176"/>
      <c r="F29" s="176"/>
    </row>
    <row r="30" spans="2:6" ht="24.95" customHeight="1">
      <c r="B30" s="273">
        <v>3</v>
      </c>
      <c r="C30" s="429"/>
      <c r="D30" s="430"/>
      <c r="E30" s="176"/>
      <c r="F30" s="176"/>
    </row>
    <row r="31" spans="2:6" ht="24.95" customHeight="1">
      <c r="B31" s="273">
        <v>4</v>
      </c>
      <c r="C31" s="429"/>
      <c r="D31" s="430"/>
      <c r="E31" s="176"/>
      <c r="F31" s="176"/>
    </row>
    <row r="32" spans="2:6" ht="24.95" customHeight="1">
      <c r="B32" s="273">
        <v>5</v>
      </c>
      <c r="C32" s="429"/>
      <c r="D32" s="430"/>
      <c r="E32" s="176"/>
      <c r="F32" s="176"/>
    </row>
    <row r="33" spans="2:6" ht="24.95" customHeight="1">
      <c r="B33" s="273">
        <v>6</v>
      </c>
      <c r="C33" s="429"/>
      <c r="D33" s="430"/>
      <c r="E33" s="176"/>
      <c r="F33" s="176"/>
    </row>
    <row r="34" spans="2:6" ht="24.95" customHeight="1">
      <c r="B34" s="271">
        <v>7</v>
      </c>
      <c r="C34" s="429"/>
      <c r="D34" s="430"/>
      <c r="E34" s="176"/>
      <c r="F34" s="176"/>
    </row>
    <row r="35" spans="2:6" ht="15.75">
      <c r="E35" s="179"/>
      <c r="F35" s="179"/>
    </row>
    <row r="36" spans="2:6" ht="20.100000000000001" customHeight="1">
      <c r="B36" s="180" t="s">
        <v>185</v>
      </c>
    </row>
    <row r="37" spans="2:6" ht="20.100000000000001" customHeight="1">
      <c r="B37" s="180" t="s">
        <v>190</v>
      </c>
    </row>
  </sheetData>
  <sheetProtection algorithmName="SHA-512" hashValue="edRqkqbn4alyCD6uX+aK1DisKUdM46svjsaonVO1Zm2E8c3Nv/7dbLQCIcJrUq2GFOa/mqpCkp6iTHTcVK8SXQ==" saltValue="AqQTh6Ste+V876X5279iFg==" spinCount="100000" sheet="1" objects="1" scenarios="1"/>
  <mergeCells count="28">
    <mergeCell ref="A2:J2"/>
    <mergeCell ref="B3:J3"/>
    <mergeCell ref="B4:J4"/>
    <mergeCell ref="B24:C24"/>
    <mergeCell ref="B18:D18"/>
    <mergeCell ref="B11:C11"/>
    <mergeCell ref="B12:C12"/>
    <mergeCell ref="B13:C13"/>
    <mergeCell ref="B14:C14"/>
    <mergeCell ref="B15:C15"/>
    <mergeCell ref="B16:C16"/>
    <mergeCell ref="B17:D17"/>
    <mergeCell ref="B10:D10"/>
    <mergeCell ref="B19:C19"/>
    <mergeCell ref="B20:C20"/>
    <mergeCell ref="B21:C21"/>
    <mergeCell ref="B26:D26"/>
    <mergeCell ref="C27:D27"/>
    <mergeCell ref="C28:D28"/>
    <mergeCell ref="C29:D29"/>
    <mergeCell ref="B5:J5"/>
    <mergeCell ref="B6:J6"/>
    <mergeCell ref="B23:C23"/>
    <mergeCell ref="C33:D33"/>
    <mergeCell ref="C30:D30"/>
    <mergeCell ref="C31:D31"/>
    <mergeCell ref="C32:D32"/>
    <mergeCell ref="C34:D34"/>
  </mergeCells>
  <phoneticPr fontId="10" type="noConversion"/>
  <conditionalFormatting sqref="A2:J2">
    <cfRule type="expression" dxfId="295" priority="10">
      <formula>OR(AND(TRIM($D$14)="", TRIM($D$15)="", TRIM($D$16)=""),TRIM($D$11)="", TRIM($D$12)="", TRIM($D$13)="", TRIM($D$19)="", TRIM($D$20)="", TRIM($D$21)="", TRIM($D$22)="", TRIM($D$23)="", TRIM($D$24)="" )</formula>
    </cfRule>
    <cfRule type="expression" dxfId="294" priority="11">
      <formula>AND(TRIM($D$11)&lt;&gt;"", TRIM($D$12)&lt;&gt;"", TRIM($D$13)&lt;&gt;"", TRIM($D$19)&lt;&gt;"", TRIM($D$20)&lt;&gt;"", TRIM($D$21)&lt;&gt;"", TRIM($D$22)&lt;&gt;"", TRIM($D$23)&lt;&gt;"", TRIM($D$24)&lt;&gt;"" )</formula>
    </cfRule>
  </conditionalFormatting>
  <conditionalFormatting sqref="D11">
    <cfRule type="expression" dxfId="293" priority="9">
      <formula>TRIM($D$11)=""</formula>
    </cfRule>
  </conditionalFormatting>
  <conditionalFormatting sqref="D12">
    <cfRule type="expression" dxfId="292" priority="8">
      <formula>TRIM($D$12)=""</formula>
    </cfRule>
  </conditionalFormatting>
  <conditionalFormatting sqref="D13:D16">
    <cfRule type="expression" dxfId="291" priority="7">
      <formula>TRIM($D$13)=""</formula>
    </cfRule>
  </conditionalFormatting>
  <conditionalFormatting sqref="D19">
    <cfRule type="expression" dxfId="290" priority="6">
      <formula>TRIM($D$19)=""</formula>
    </cfRule>
  </conditionalFormatting>
  <conditionalFormatting sqref="D20">
    <cfRule type="expression" dxfId="289" priority="5">
      <formula>TRIM($D$20)=""</formula>
    </cfRule>
  </conditionalFormatting>
  <conditionalFormatting sqref="D21">
    <cfRule type="expression" dxfId="288" priority="4">
      <formula>TRIM($D$21)=""</formula>
    </cfRule>
  </conditionalFormatting>
  <conditionalFormatting sqref="D22">
    <cfRule type="expression" dxfId="287" priority="1">
      <formula>TRIM($D$19)=""</formula>
    </cfRule>
  </conditionalFormatting>
  <conditionalFormatting sqref="D23">
    <cfRule type="expression" dxfId="286" priority="3">
      <formula>TRIM($D$23)=""</formula>
    </cfRule>
  </conditionalFormatting>
  <conditionalFormatting sqref="D24">
    <cfRule type="expression" dxfId="285" priority="2">
      <formula>TRIM($D$24)=""</formula>
    </cfRule>
  </conditionalFormatting>
  <dataValidations count="1">
    <dataValidation type="date" allowBlank="1" showInputMessage="1" showErrorMessage="1" error="Please enter the valid date (dd/mm/yyyy)" sqref="D21" xr:uid="{F43122DD-8AC8-4E5B-ABAA-3F80AB18338A}">
      <formula1>1</formula1>
      <formula2>73415</formula2>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F3B05-F933-4288-94BF-F7D26B8E70F6}">
  <sheetPr codeName="Sheet2"/>
  <dimension ref="B1:O85"/>
  <sheetViews>
    <sheetView topLeftCell="A53" zoomScale="85" zoomScaleNormal="85" workbookViewId="0">
      <selection activeCell="E55" sqref="E55:L55"/>
    </sheetView>
  </sheetViews>
  <sheetFormatPr defaultColWidth="0" defaultRowHeight="0" customHeight="1" zeroHeight="1"/>
  <cols>
    <col min="1" max="1" width="1.5703125" style="276" customWidth="1"/>
    <col min="2" max="2" width="25" style="275" customWidth="1"/>
    <col min="3" max="3" width="3.42578125" style="275" customWidth="1"/>
    <col min="4" max="4" width="1.7109375" style="276" customWidth="1"/>
    <col min="5" max="5" width="22.7109375" style="276" customWidth="1"/>
    <col min="6" max="6" width="5.85546875" style="276" customWidth="1"/>
    <col min="7" max="7" width="6.42578125" style="276" customWidth="1"/>
    <col min="8" max="8" width="9.28515625" style="276" customWidth="1"/>
    <col min="9" max="9" width="9.140625" style="276" customWidth="1"/>
    <col min="10" max="10" width="8.140625" style="276" customWidth="1"/>
    <col min="11" max="11" width="7.5703125" style="276" customWidth="1"/>
    <col min="12" max="12" width="3.5703125" style="276" customWidth="1"/>
    <col min="13" max="13" width="1.5703125" style="276" customWidth="1"/>
    <col min="14" max="14" width="1.7109375" style="276" customWidth="1"/>
    <col min="15" max="15" width="17.7109375" style="276" hidden="1" customWidth="1"/>
    <col min="16" max="16384" width="0" style="276" hidden="1"/>
  </cols>
  <sheetData>
    <row r="1" spans="2:13" ht="12" customHeight="1"/>
    <row r="2" spans="2:13" ht="30" customHeight="1">
      <c r="B2" s="451" t="s">
        <v>204</v>
      </c>
      <c r="C2" s="452"/>
      <c r="D2" s="452"/>
      <c r="E2" s="452"/>
      <c r="F2" s="452"/>
      <c r="G2" s="452"/>
      <c r="H2" s="452"/>
      <c r="I2" s="452"/>
      <c r="J2" s="452"/>
      <c r="K2" s="452"/>
      <c r="L2" s="452"/>
      <c r="M2" s="453"/>
    </row>
    <row r="3" spans="2:13" ht="17.25" customHeight="1"/>
    <row r="4" spans="2:13" ht="36" customHeight="1">
      <c r="B4" s="455" t="s">
        <v>252</v>
      </c>
      <c r="C4" s="456"/>
      <c r="D4" s="456"/>
      <c r="E4" s="456"/>
      <c r="F4" s="456"/>
      <c r="G4" s="456"/>
      <c r="H4" s="456"/>
      <c r="I4" s="456"/>
      <c r="J4" s="456"/>
      <c r="K4" s="456"/>
      <c r="L4" s="456"/>
      <c r="M4" s="457"/>
    </row>
    <row r="5" spans="2:13" ht="119.25" customHeight="1">
      <c r="B5" s="458"/>
      <c r="C5" s="459"/>
      <c r="D5" s="459"/>
      <c r="E5" s="459"/>
      <c r="F5" s="459"/>
      <c r="G5" s="459"/>
      <c r="H5" s="459"/>
      <c r="I5" s="459"/>
      <c r="J5" s="459"/>
      <c r="K5" s="459"/>
      <c r="L5" s="459"/>
      <c r="M5" s="460"/>
    </row>
    <row r="6" spans="2:13" ht="8.25" customHeight="1">
      <c r="B6" s="277"/>
      <c r="C6" s="277"/>
      <c r="D6" s="277"/>
      <c r="E6" s="277"/>
      <c r="F6" s="277"/>
      <c r="G6" s="277"/>
      <c r="H6" s="277"/>
      <c r="I6" s="277"/>
      <c r="J6" s="277"/>
      <c r="K6" s="277"/>
      <c r="L6" s="277"/>
      <c r="M6" s="277"/>
    </row>
    <row r="7" spans="2:13" ht="13.5" customHeight="1"/>
    <row r="8" spans="2:13" ht="30.75" customHeight="1" thickBot="1">
      <c r="B8" s="278" t="s">
        <v>205</v>
      </c>
      <c r="C8" s="278"/>
      <c r="D8" s="279"/>
      <c r="E8" s="454" t="s">
        <v>206</v>
      </c>
      <c r="F8" s="454"/>
      <c r="G8" s="454"/>
      <c r="H8" s="454"/>
      <c r="I8" s="454"/>
      <c r="J8" s="454"/>
      <c r="K8" s="454"/>
      <c r="L8" s="454"/>
      <c r="M8" s="454"/>
    </row>
    <row r="9" spans="2:13" ht="9" customHeight="1" thickTop="1">
      <c r="B9" s="2"/>
      <c r="C9" s="2"/>
      <c r="D9" s="261"/>
      <c r="E9" s="2"/>
      <c r="F9" s="2"/>
      <c r="G9" s="2"/>
      <c r="H9" s="2"/>
      <c r="I9" s="2"/>
      <c r="J9" s="2"/>
      <c r="K9" s="2"/>
      <c r="L9" s="2"/>
      <c r="M9" s="2"/>
    </row>
    <row r="10" spans="2:13" ht="12.75" customHeight="1">
      <c r="B10" s="280"/>
      <c r="C10" s="280"/>
      <c r="E10" s="280"/>
      <c r="F10" s="280"/>
      <c r="G10" s="280"/>
      <c r="H10" s="280"/>
      <c r="I10" s="280"/>
      <c r="J10" s="280"/>
      <c r="K10" s="280"/>
      <c r="L10" s="280"/>
      <c r="M10" s="280"/>
    </row>
    <row r="11" spans="2:13" ht="33.75" customHeight="1">
      <c r="B11" s="281" t="s">
        <v>207</v>
      </c>
      <c r="C11" s="282"/>
      <c r="D11" s="283"/>
      <c r="E11" s="449" t="s">
        <v>208</v>
      </c>
      <c r="F11" s="449"/>
      <c r="G11" s="449"/>
      <c r="H11" s="449"/>
      <c r="I11" s="449"/>
      <c r="J11" s="449"/>
      <c r="K11" s="449"/>
      <c r="L11" s="449"/>
      <c r="M11" s="284"/>
    </row>
    <row r="12" spans="2:13" ht="12.75" hidden="1">
      <c r="E12" s="285"/>
      <c r="F12" s="285"/>
      <c r="G12" s="285"/>
      <c r="H12" s="285"/>
      <c r="I12" s="285"/>
      <c r="J12" s="285"/>
      <c r="K12" s="285"/>
      <c r="L12" s="285"/>
      <c r="M12" s="285"/>
    </row>
    <row r="13" spans="2:13" ht="37.5" customHeight="1">
      <c r="B13" s="281" t="s">
        <v>209</v>
      </c>
      <c r="C13" s="282"/>
      <c r="D13" s="283"/>
      <c r="E13" s="449" t="s">
        <v>210</v>
      </c>
      <c r="F13" s="449"/>
      <c r="G13" s="449"/>
      <c r="H13" s="449"/>
      <c r="I13" s="449"/>
      <c r="J13" s="449"/>
      <c r="K13" s="449"/>
      <c r="L13" s="449"/>
      <c r="M13" s="286"/>
    </row>
    <row r="14" spans="2:13" ht="12.75" hidden="1">
      <c r="E14" s="285"/>
      <c r="F14" s="285"/>
      <c r="G14" s="285"/>
      <c r="H14" s="285"/>
      <c r="I14" s="285"/>
      <c r="J14" s="285"/>
      <c r="K14" s="285"/>
      <c r="L14" s="285"/>
      <c r="M14" s="285"/>
    </row>
    <row r="15" spans="2:13" ht="38.25" customHeight="1">
      <c r="B15" s="287" t="s">
        <v>211</v>
      </c>
      <c r="C15" s="288"/>
      <c r="E15" s="285"/>
      <c r="F15" s="285"/>
      <c r="G15" s="285"/>
      <c r="H15" s="285"/>
      <c r="I15" s="285"/>
      <c r="J15" s="285"/>
      <c r="K15" s="285"/>
      <c r="L15" s="285"/>
      <c r="M15" s="285"/>
    </row>
    <row r="16" spans="2:13" ht="9.75" customHeight="1">
      <c r="B16" s="288"/>
      <c r="C16" s="288"/>
      <c r="E16" s="285"/>
      <c r="F16" s="285"/>
      <c r="G16" s="285"/>
      <c r="H16" s="285"/>
      <c r="I16" s="285"/>
      <c r="J16" s="285"/>
      <c r="K16" s="285"/>
      <c r="L16" s="285"/>
      <c r="M16" s="285"/>
    </row>
    <row r="17" spans="2:13" ht="18.75" customHeight="1">
      <c r="B17" s="289" t="s">
        <v>212</v>
      </c>
      <c r="C17" s="289"/>
      <c r="E17" s="285"/>
      <c r="F17" s="285"/>
      <c r="G17" s="285"/>
      <c r="H17" s="285"/>
      <c r="I17" s="285"/>
      <c r="J17" s="285"/>
      <c r="K17" s="285"/>
      <c r="L17" s="285"/>
      <c r="M17" s="285"/>
    </row>
    <row r="18" spans="2:13" ht="63.75" customHeight="1">
      <c r="D18" s="283"/>
      <c r="E18" s="447" t="s">
        <v>213</v>
      </c>
      <c r="F18" s="447"/>
      <c r="G18" s="447"/>
      <c r="H18" s="447"/>
      <c r="I18" s="447"/>
      <c r="J18" s="447"/>
      <c r="K18" s="447"/>
      <c r="L18" s="447"/>
      <c r="M18" s="290"/>
    </row>
    <row r="19" spans="2:13" ht="12.75" hidden="1">
      <c r="E19" s="291"/>
      <c r="F19" s="291"/>
      <c r="G19" s="291"/>
      <c r="H19" s="291"/>
      <c r="I19" s="291"/>
      <c r="J19" s="291"/>
      <c r="K19" s="291"/>
      <c r="L19" s="291"/>
      <c r="M19" s="291"/>
    </row>
    <row r="20" spans="2:13" ht="76.5" customHeight="1">
      <c r="D20" s="283"/>
      <c r="E20" s="447" t="s">
        <v>214</v>
      </c>
      <c r="F20" s="447"/>
      <c r="G20" s="447"/>
      <c r="H20" s="447"/>
      <c r="I20" s="447"/>
      <c r="J20" s="447"/>
      <c r="K20" s="447"/>
      <c r="L20" s="447"/>
      <c r="M20" s="290"/>
    </row>
    <row r="21" spans="2:13" ht="12.75" hidden="1">
      <c r="E21" s="291"/>
      <c r="F21" s="291"/>
      <c r="G21" s="291"/>
      <c r="H21" s="291"/>
      <c r="I21" s="291"/>
      <c r="J21" s="291"/>
      <c r="K21" s="291"/>
      <c r="L21" s="291"/>
      <c r="M21" s="291"/>
    </row>
    <row r="22" spans="2:13" ht="54.75" customHeight="1">
      <c r="D22" s="283"/>
      <c r="E22" s="447" t="s">
        <v>215</v>
      </c>
      <c r="F22" s="447"/>
      <c r="G22" s="447"/>
      <c r="H22" s="447"/>
      <c r="I22" s="447"/>
      <c r="J22" s="447"/>
      <c r="K22" s="447"/>
      <c r="L22" s="447"/>
      <c r="M22" s="290"/>
    </row>
    <row r="23" spans="2:13" ht="12.75" hidden="1">
      <c r="E23" s="291"/>
      <c r="F23" s="291"/>
      <c r="G23" s="291"/>
      <c r="H23" s="291"/>
      <c r="I23" s="291"/>
      <c r="J23" s="291"/>
      <c r="K23" s="291"/>
      <c r="L23" s="291"/>
      <c r="M23" s="291"/>
    </row>
    <row r="24" spans="2:13" ht="69.75" customHeight="1">
      <c r="D24" s="292"/>
      <c r="E24" s="447" t="s">
        <v>216</v>
      </c>
      <c r="F24" s="447"/>
      <c r="G24" s="447"/>
      <c r="H24" s="447"/>
      <c r="I24" s="447"/>
      <c r="J24" s="447"/>
      <c r="K24" s="447"/>
      <c r="L24" s="447"/>
      <c r="M24" s="290"/>
    </row>
    <row r="25" spans="2:13" ht="47.25" customHeight="1">
      <c r="E25" s="285"/>
      <c r="F25" s="285"/>
      <c r="G25" s="285"/>
      <c r="H25" s="285"/>
      <c r="I25" s="285"/>
      <c r="J25" s="285"/>
      <c r="K25" s="285"/>
      <c r="L25" s="285"/>
      <c r="M25" s="285"/>
    </row>
    <row r="26" spans="2:13" ht="12.75" hidden="1">
      <c r="B26" s="289" t="s">
        <v>217</v>
      </c>
      <c r="C26" s="289"/>
      <c r="E26" s="285"/>
      <c r="F26" s="285"/>
      <c r="G26" s="285"/>
      <c r="H26" s="285"/>
      <c r="I26" s="285"/>
      <c r="J26" s="285"/>
      <c r="K26" s="285"/>
      <c r="L26" s="285"/>
      <c r="M26" s="285"/>
    </row>
    <row r="27" spans="2:13" ht="86.25" customHeight="1">
      <c r="D27" s="283"/>
      <c r="E27" s="447" t="s">
        <v>218</v>
      </c>
      <c r="F27" s="447"/>
      <c r="G27" s="447"/>
      <c r="H27" s="447"/>
      <c r="I27" s="447"/>
      <c r="J27" s="447"/>
      <c r="K27" s="447"/>
      <c r="L27" s="447"/>
      <c r="M27" s="290"/>
    </row>
    <row r="28" spans="2:13" ht="12.75" hidden="1">
      <c r="E28" s="293"/>
      <c r="F28" s="291"/>
      <c r="G28" s="291"/>
      <c r="H28" s="291"/>
      <c r="I28" s="291"/>
      <c r="J28" s="291"/>
      <c r="K28" s="291"/>
      <c r="L28" s="291"/>
      <c r="M28" s="291"/>
    </row>
    <row r="29" spans="2:13" ht="12.75" hidden="1">
      <c r="B29" s="289" t="s">
        <v>219</v>
      </c>
      <c r="C29" s="289"/>
      <c r="E29" s="285"/>
      <c r="F29" s="285"/>
      <c r="G29" s="285"/>
      <c r="H29" s="285"/>
      <c r="I29" s="285"/>
      <c r="J29" s="285"/>
      <c r="K29" s="285"/>
      <c r="L29" s="285"/>
      <c r="M29" s="285"/>
    </row>
    <row r="30" spans="2:13" ht="100.5" customHeight="1">
      <c r="D30" s="294"/>
      <c r="E30" s="447" t="s">
        <v>220</v>
      </c>
      <c r="F30" s="447"/>
      <c r="G30" s="447"/>
      <c r="H30" s="447"/>
      <c r="I30" s="447"/>
      <c r="J30" s="447"/>
      <c r="K30" s="447"/>
      <c r="L30" s="447"/>
      <c r="M30" s="290"/>
    </row>
    <row r="31" spans="2:13" ht="12.75" hidden="1">
      <c r="D31" s="295"/>
      <c r="E31" s="291"/>
      <c r="F31" s="291"/>
      <c r="G31" s="291"/>
      <c r="H31" s="291"/>
      <c r="I31" s="291"/>
      <c r="J31" s="291"/>
      <c r="K31" s="291"/>
      <c r="L31" s="291"/>
      <c r="M31" s="291"/>
    </row>
    <row r="32" spans="2:13" ht="178.5" customHeight="1">
      <c r="D32" s="294"/>
      <c r="E32" s="447" t="s">
        <v>221</v>
      </c>
      <c r="F32" s="450"/>
      <c r="G32" s="450"/>
      <c r="H32" s="450"/>
      <c r="I32" s="450"/>
      <c r="J32" s="450"/>
      <c r="K32" s="450"/>
      <c r="L32" s="450"/>
      <c r="M32" s="296"/>
    </row>
    <row r="33" spans="2:13" ht="12.75" hidden="1">
      <c r="E33" s="285"/>
      <c r="F33" s="285"/>
      <c r="G33" s="285"/>
      <c r="H33" s="285"/>
      <c r="I33" s="285"/>
      <c r="J33" s="285"/>
      <c r="K33" s="285"/>
      <c r="L33" s="285"/>
      <c r="M33" s="285"/>
    </row>
    <row r="34" spans="2:13" ht="36.75" customHeight="1">
      <c r="B34" s="297" t="s">
        <v>222</v>
      </c>
      <c r="C34" s="288"/>
      <c r="D34" s="298"/>
      <c r="E34" s="285"/>
      <c r="F34" s="285"/>
      <c r="G34" s="285"/>
      <c r="H34" s="285"/>
      <c r="I34" s="285"/>
      <c r="J34" s="285"/>
      <c r="K34" s="285"/>
      <c r="L34" s="285"/>
      <c r="M34" s="285"/>
    </row>
    <row r="35" spans="2:13" ht="12.75">
      <c r="B35" s="289" t="s">
        <v>219</v>
      </c>
      <c r="C35" s="289"/>
      <c r="E35" s="285"/>
      <c r="F35" s="285"/>
      <c r="G35" s="285"/>
      <c r="H35" s="285"/>
      <c r="I35" s="285"/>
      <c r="J35" s="285"/>
      <c r="K35" s="285"/>
      <c r="L35" s="285"/>
      <c r="M35" s="285"/>
    </row>
    <row r="36" spans="2:13" ht="56.1" customHeight="1">
      <c r="D36" s="283"/>
      <c r="E36" s="447" t="s">
        <v>253</v>
      </c>
      <c r="F36" s="447"/>
      <c r="G36" s="447"/>
      <c r="H36" s="447"/>
      <c r="I36" s="447"/>
      <c r="J36" s="447"/>
      <c r="K36" s="447"/>
      <c r="L36" s="447"/>
      <c r="M36" s="290"/>
    </row>
    <row r="37" spans="2:13" ht="12.75" hidden="1">
      <c r="E37" s="291"/>
      <c r="F37" s="291"/>
      <c r="G37" s="291"/>
      <c r="H37" s="291"/>
      <c r="I37" s="291"/>
      <c r="J37" s="291"/>
      <c r="K37" s="291"/>
      <c r="L37" s="291"/>
      <c r="M37" s="291"/>
    </row>
    <row r="38" spans="2:13" ht="58.5" customHeight="1">
      <c r="D38" s="283"/>
      <c r="E38" s="447" t="s">
        <v>254</v>
      </c>
      <c r="F38" s="447"/>
      <c r="G38" s="447"/>
      <c r="H38" s="447"/>
      <c r="I38" s="447"/>
      <c r="J38" s="447"/>
      <c r="K38" s="447"/>
      <c r="L38" s="447"/>
      <c r="M38" s="290"/>
    </row>
    <row r="39" spans="2:13" ht="12.75" hidden="1">
      <c r="E39" s="291"/>
      <c r="F39" s="291"/>
      <c r="G39" s="291"/>
      <c r="H39" s="291"/>
      <c r="I39" s="291"/>
      <c r="J39" s="291"/>
      <c r="K39" s="291"/>
      <c r="L39" s="291"/>
      <c r="M39" s="291"/>
    </row>
    <row r="40" spans="2:13" ht="51.75" customHeight="1">
      <c r="D40" s="283"/>
      <c r="E40" s="447" t="s">
        <v>255</v>
      </c>
      <c r="F40" s="447"/>
      <c r="G40" s="447"/>
      <c r="H40" s="447"/>
      <c r="I40" s="447"/>
      <c r="J40" s="447"/>
      <c r="K40" s="447"/>
      <c r="L40" s="447"/>
      <c r="M40" s="290"/>
    </row>
    <row r="41" spans="2:13" ht="12.75" hidden="1">
      <c r="E41" s="291"/>
      <c r="F41" s="291"/>
      <c r="G41" s="291"/>
      <c r="H41" s="291"/>
      <c r="I41" s="291"/>
      <c r="J41" s="291"/>
      <c r="K41" s="291"/>
      <c r="L41" s="291"/>
      <c r="M41" s="291"/>
    </row>
    <row r="42" spans="2:13" ht="51.75" customHeight="1">
      <c r="D42" s="283"/>
      <c r="E42" s="447" t="s">
        <v>256</v>
      </c>
      <c r="F42" s="447"/>
      <c r="G42" s="447"/>
      <c r="H42" s="447"/>
      <c r="I42" s="447"/>
      <c r="J42" s="447"/>
      <c r="K42" s="447"/>
      <c r="L42" s="447"/>
      <c r="M42" s="290"/>
    </row>
    <row r="43" spans="2:13" ht="12.75" hidden="1">
      <c r="E43" s="291"/>
      <c r="F43" s="291"/>
      <c r="G43" s="291"/>
      <c r="H43" s="291"/>
      <c r="I43" s="291"/>
      <c r="J43" s="291"/>
      <c r="K43" s="291"/>
      <c r="L43" s="291"/>
      <c r="M43" s="291"/>
    </row>
    <row r="44" spans="2:13" ht="52.5" customHeight="1">
      <c r="D44" s="283"/>
      <c r="E44" s="447" t="s">
        <v>257</v>
      </c>
      <c r="F44" s="447"/>
      <c r="G44" s="447"/>
      <c r="H44" s="447"/>
      <c r="I44" s="447"/>
      <c r="J44" s="447"/>
      <c r="K44" s="447"/>
      <c r="L44" s="447"/>
      <c r="M44" s="290"/>
    </row>
    <row r="45" spans="2:13" ht="14.25" customHeight="1">
      <c r="E45" s="291"/>
      <c r="F45" s="291"/>
      <c r="G45" s="291"/>
      <c r="H45" s="291"/>
      <c r="I45" s="291"/>
      <c r="J45" s="291"/>
      <c r="K45" s="291"/>
      <c r="L45" s="291"/>
      <c r="M45" s="291"/>
    </row>
    <row r="46" spans="2:13" ht="77.25" customHeight="1">
      <c r="D46" s="283"/>
      <c r="E46" s="447" t="s">
        <v>258</v>
      </c>
      <c r="F46" s="447"/>
      <c r="G46" s="447"/>
      <c r="H46" s="447"/>
      <c r="I46" s="447"/>
      <c r="J46" s="447"/>
      <c r="K46" s="447"/>
      <c r="L46" s="447"/>
      <c r="M46" s="290"/>
    </row>
    <row r="47" spans="2:13" ht="12.75" hidden="1">
      <c r="E47" s="291"/>
      <c r="F47" s="291"/>
      <c r="G47" s="291"/>
      <c r="H47" s="291"/>
      <c r="I47" s="291"/>
      <c r="J47" s="291"/>
      <c r="K47" s="291"/>
      <c r="L47" s="291"/>
      <c r="M47" s="291"/>
    </row>
    <row r="48" spans="2:13" ht="12.75" hidden="1">
      <c r="B48" s="299" t="s">
        <v>212</v>
      </c>
      <c r="C48" s="299"/>
      <c r="E48" s="291"/>
      <c r="F48" s="291"/>
      <c r="G48" s="291"/>
      <c r="H48" s="291"/>
      <c r="I48" s="291"/>
      <c r="J48" s="291"/>
      <c r="K48" s="291"/>
      <c r="L48" s="291"/>
      <c r="M48" s="291"/>
    </row>
    <row r="49" spans="2:13" ht="58.5" customHeight="1">
      <c r="D49" s="300"/>
      <c r="E49" s="447" t="s">
        <v>223</v>
      </c>
      <c r="F49" s="447"/>
      <c r="G49" s="447"/>
      <c r="H49" s="447"/>
      <c r="I49" s="447"/>
      <c r="J49" s="447"/>
      <c r="K49" s="447"/>
      <c r="L49" s="447"/>
      <c r="M49" s="290"/>
    </row>
    <row r="50" spans="2:13" ht="12.75" hidden="1">
      <c r="D50" s="301"/>
      <c r="E50" s="291"/>
      <c r="F50" s="291"/>
      <c r="G50" s="291"/>
      <c r="H50" s="291"/>
      <c r="I50" s="291"/>
      <c r="J50" s="291"/>
      <c r="K50" s="291"/>
      <c r="L50" s="291"/>
      <c r="M50" s="291"/>
    </row>
    <row r="51" spans="2:13" ht="52.5" customHeight="1">
      <c r="D51" s="300"/>
      <c r="E51" s="447" t="s">
        <v>224</v>
      </c>
      <c r="F51" s="447"/>
      <c r="G51" s="447"/>
      <c r="H51" s="447"/>
      <c r="I51" s="447"/>
      <c r="J51" s="447"/>
      <c r="K51" s="447"/>
      <c r="L51" s="447"/>
      <c r="M51" s="290"/>
    </row>
    <row r="52" spans="2:13" ht="12.75" hidden="1">
      <c r="D52" s="301"/>
      <c r="E52" s="291"/>
      <c r="F52" s="291"/>
      <c r="G52" s="291"/>
      <c r="H52" s="291"/>
      <c r="I52" s="291"/>
      <c r="J52" s="291"/>
      <c r="K52" s="291"/>
      <c r="L52" s="291"/>
      <c r="M52" s="291"/>
    </row>
    <row r="53" spans="2:13" ht="61.5" customHeight="1">
      <c r="D53" s="300"/>
      <c r="E53" s="447" t="s">
        <v>225</v>
      </c>
      <c r="F53" s="447"/>
      <c r="G53" s="447"/>
      <c r="H53" s="447"/>
      <c r="I53" s="447"/>
      <c r="J53" s="447"/>
      <c r="K53" s="447"/>
      <c r="L53" s="447"/>
      <c r="M53" s="290"/>
    </row>
    <row r="54" spans="2:13" ht="12.75" hidden="1">
      <c r="B54" s="289" t="s">
        <v>217</v>
      </c>
      <c r="C54" s="289"/>
      <c r="E54" s="291"/>
      <c r="F54" s="291"/>
      <c r="G54" s="291"/>
      <c r="H54" s="291"/>
      <c r="I54" s="291"/>
      <c r="J54" s="291"/>
      <c r="K54" s="291"/>
      <c r="L54" s="291"/>
      <c r="M54" s="291"/>
    </row>
    <row r="55" spans="2:13" ht="61.5" customHeight="1">
      <c r="D55" s="300"/>
      <c r="E55" s="447" t="s">
        <v>226</v>
      </c>
      <c r="F55" s="447"/>
      <c r="G55" s="447"/>
      <c r="H55" s="447"/>
      <c r="I55" s="447"/>
      <c r="J55" s="447"/>
      <c r="K55" s="447"/>
      <c r="L55" s="447"/>
      <c r="M55" s="290"/>
    </row>
    <row r="56" spans="2:13" ht="12.75" hidden="1">
      <c r="E56" s="291"/>
      <c r="F56" s="291"/>
      <c r="G56" s="291"/>
      <c r="H56" s="291"/>
      <c r="I56" s="291"/>
      <c r="J56" s="291"/>
      <c r="K56" s="291"/>
      <c r="L56" s="291"/>
      <c r="M56" s="291"/>
    </row>
    <row r="57" spans="2:13" ht="12.75" hidden="1">
      <c r="E57" s="291"/>
      <c r="F57" s="291"/>
      <c r="G57" s="291"/>
      <c r="H57" s="291"/>
      <c r="I57" s="291"/>
      <c r="J57" s="291"/>
      <c r="K57" s="291"/>
      <c r="L57" s="291"/>
      <c r="M57" s="291"/>
    </row>
    <row r="58" spans="2:13" ht="36" customHeight="1">
      <c r="B58" s="287" t="s">
        <v>80</v>
      </c>
      <c r="C58" s="288"/>
      <c r="E58" s="285"/>
      <c r="F58" s="285"/>
      <c r="G58" s="285"/>
      <c r="H58" s="285"/>
      <c r="I58" s="285"/>
      <c r="J58" s="285"/>
      <c r="K58" s="285"/>
      <c r="L58" s="285"/>
      <c r="M58" s="285"/>
    </row>
    <row r="59" spans="2:13" ht="12.75" hidden="1">
      <c r="E59" s="285"/>
      <c r="F59" s="285"/>
      <c r="G59" s="285"/>
      <c r="H59" s="285"/>
      <c r="I59" s="285"/>
      <c r="J59" s="285"/>
      <c r="K59" s="285"/>
      <c r="L59" s="285"/>
      <c r="M59" s="285"/>
    </row>
    <row r="60" spans="2:13" ht="12.75" hidden="1">
      <c r="B60" s="289" t="s">
        <v>212</v>
      </c>
      <c r="C60" s="289"/>
      <c r="E60" s="285"/>
      <c r="F60" s="285"/>
      <c r="G60" s="285"/>
      <c r="H60" s="285"/>
      <c r="I60" s="285"/>
      <c r="J60" s="285"/>
      <c r="K60" s="285"/>
      <c r="L60" s="285"/>
      <c r="M60" s="285"/>
    </row>
    <row r="61" spans="2:13" ht="57.75" customHeight="1">
      <c r="D61" s="283"/>
      <c r="E61" s="447" t="s">
        <v>227</v>
      </c>
      <c r="F61" s="447"/>
      <c r="G61" s="447"/>
      <c r="H61" s="447"/>
      <c r="I61" s="447"/>
      <c r="J61" s="447"/>
      <c r="K61" s="447"/>
      <c r="L61" s="447"/>
      <c r="M61" s="290"/>
    </row>
    <row r="62" spans="2:13" ht="12.75" hidden="1">
      <c r="E62" s="291"/>
      <c r="F62" s="291"/>
      <c r="G62" s="291"/>
      <c r="H62" s="291"/>
      <c r="I62" s="291"/>
      <c r="J62" s="291"/>
      <c r="K62" s="291"/>
      <c r="L62" s="291"/>
      <c r="M62" s="291"/>
    </row>
    <row r="63" spans="2:13" ht="78.75" customHeight="1">
      <c r="D63" s="283"/>
      <c r="E63" s="447" t="s">
        <v>228</v>
      </c>
      <c r="F63" s="447"/>
      <c r="G63" s="447"/>
      <c r="H63" s="447"/>
      <c r="I63" s="447"/>
      <c r="J63" s="447"/>
      <c r="K63" s="447"/>
      <c r="L63" s="447"/>
      <c r="M63" s="290"/>
    </row>
    <row r="64" spans="2:13" ht="12.75" hidden="1">
      <c r="B64" s="289"/>
      <c r="C64" s="289"/>
      <c r="E64" s="285"/>
      <c r="F64" s="285"/>
      <c r="G64" s="285"/>
      <c r="H64" s="285"/>
      <c r="I64" s="285"/>
      <c r="J64" s="285"/>
      <c r="K64" s="285"/>
      <c r="L64" s="285"/>
      <c r="M64" s="285"/>
    </row>
    <row r="65" spans="2:13" ht="66.75" customHeight="1">
      <c r="D65" s="292"/>
      <c r="E65" s="447" t="s">
        <v>229</v>
      </c>
      <c r="F65" s="447"/>
      <c r="G65" s="447"/>
      <c r="H65" s="447"/>
      <c r="I65" s="447"/>
      <c r="J65" s="447"/>
      <c r="K65" s="447"/>
      <c r="L65" s="447"/>
      <c r="M65" s="290"/>
    </row>
    <row r="66" spans="2:13" ht="19.5" customHeight="1">
      <c r="E66" s="285"/>
      <c r="F66" s="285"/>
      <c r="G66" s="285"/>
      <c r="H66" s="285"/>
      <c r="I66" s="285"/>
      <c r="J66" s="285"/>
      <c r="K66" s="285"/>
      <c r="L66" s="285"/>
      <c r="M66" s="285"/>
    </row>
    <row r="67" spans="2:13" ht="12.75" hidden="1">
      <c r="B67" s="289" t="s">
        <v>217</v>
      </c>
      <c r="C67" s="289"/>
      <c r="E67" s="285"/>
      <c r="F67" s="285"/>
      <c r="G67" s="285"/>
      <c r="H67" s="285"/>
      <c r="I67" s="285"/>
      <c r="J67" s="285"/>
      <c r="K67" s="285"/>
      <c r="L67" s="285"/>
      <c r="M67" s="285"/>
    </row>
    <row r="68" spans="2:13" ht="69.75" customHeight="1">
      <c r="D68" s="283"/>
      <c r="E68" s="447" t="s">
        <v>230</v>
      </c>
      <c r="F68" s="447"/>
      <c r="G68" s="447"/>
      <c r="H68" s="447"/>
      <c r="I68" s="447"/>
      <c r="J68" s="447"/>
      <c r="K68" s="447"/>
      <c r="L68" s="447"/>
      <c r="M68" s="290"/>
    </row>
    <row r="69" spans="2:13" ht="12.75" hidden="1">
      <c r="E69" s="291"/>
      <c r="F69" s="291"/>
      <c r="G69" s="291"/>
      <c r="H69" s="291"/>
      <c r="I69" s="291"/>
      <c r="J69" s="291"/>
      <c r="K69" s="291"/>
      <c r="L69" s="291"/>
      <c r="M69" s="291"/>
    </row>
    <row r="70" spans="2:13" ht="12.75" hidden="1">
      <c r="E70" s="291"/>
      <c r="F70" s="291"/>
      <c r="G70" s="291"/>
      <c r="H70" s="291"/>
      <c r="I70" s="291"/>
      <c r="J70" s="291"/>
      <c r="K70" s="291"/>
      <c r="L70" s="291"/>
      <c r="M70" s="291"/>
    </row>
    <row r="71" spans="2:13" ht="36.75" customHeight="1">
      <c r="B71" s="287" t="s">
        <v>231</v>
      </c>
      <c r="C71" s="288"/>
      <c r="D71" s="298"/>
      <c r="E71" s="285"/>
      <c r="F71" s="285"/>
      <c r="G71" s="285"/>
      <c r="H71" s="285"/>
      <c r="I71" s="285"/>
      <c r="J71" s="285"/>
      <c r="K71" s="285"/>
      <c r="L71" s="285"/>
      <c r="M71" s="285"/>
    </row>
    <row r="72" spans="2:13" ht="12.75" hidden="1">
      <c r="B72" s="302"/>
      <c r="C72" s="302"/>
      <c r="D72" s="295"/>
      <c r="E72" s="291"/>
      <c r="F72" s="293"/>
      <c r="G72" s="293"/>
      <c r="H72" s="293"/>
      <c r="I72" s="293"/>
      <c r="J72" s="293"/>
      <c r="K72" s="293"/>
      <c r="L72" s="293"/>
      <c r="M72" s="293"/>
    </row>
    <row r="73" spans="2:13" ht="157.5" customHeight="1">
      <c r="B73" s="303"/>
      <c r="C73" s="303"/>
      <c r="D73" s="283"/>
      <c r="E73" s="448" t="s">
        <v>232</v>
      </c>
      <c r="F73" s="449"/>
      <c r="G73" s="449"/>
      <c r="H73" s="449"/>
      <c r="I73" s="449"/>
      <c r="J73" s="449"/>
      <c r="K73" s="449"/>
      <c r="L73" s="449"/>
      <c r="M73" s="286"/>
    </row>
    <row r="74" spans="2:13" ht="12" hidden="1"/>
    <row r="75" spans="2:13" ht="12" hidden="1"/>
    <row r="76" spans="2:13" ht="12" hidden="1"/>
    <row r="77" spans="2:13" ht="12.75" hidden="1" customHeight="1"/>
    <row r="78" spans="2:13" ht="12.75" hidden="1" customHeight="1"/>
    <row r="79" spans="2:13" ht="12.75" hidden="1" customHeight="1"/>
    <row r="80" spans="2:13" ht="12.75" hidden="1" customHeight="1"/>
    <row r="81" ht="12.75" hidden="1" customHeight="1"/>
    <row r="82" ht="12.75" hidden="1" customHeight="1"/>
    <row r="83" ht="12.75" hidden="1" customHeight="1"/>
    <row r="84" ht="12.75" hidden="1" customHeight="1"/>
    <row r="85" ht="12.75" hidden="1" customHeight="1"/>
  </sheetData>
  <sheetProtection algorithmName="SHA-512" hashValue="RAsvR/D6XQ5h07shwDvQLSGvjtFaT7iznsyxJiA9kz6l47iVze61zDOTMSmksrYfW4ZLv9XNFadl2/JM+FpD4w==" saltValue="ZHHqYM08mnorkdIGqi57Wg==" spinCount="100000" sheet="1" objects="1" scenarios="1"/>
  <mergeCells count="27">
    <mergeCell ref="E13:L13"/>
    <mergeCell ref="B2:M2"/>
    <mergeCell ref="E8:M8"/>
    <mergeCell ref="E11:L11"/>
    <mergeCell ref="B4:M5"/>
    <mergeCell ref="E44:L44"/>
    <mergeCell ref="E18:L18"/>
    <mergeCell ref="E20:L20"/>
    <mergeCell ref="E22:L22"/>
    <mergeCell ref="E24:L24"/>
    <mergeCell ref="E27:L27"/>
    <mergeCell ref="E30:L30"/>
    <mergeCell ref="E32:L32"/>
    <mergeCell ref="E36:L36"/>
    <mergeCell ref="E38:L38"/>
    <mergeCell ref="E40:L40"/>
    <mergeCell ref="E42:L42"/>
    <mergeCell ref="E63:L63"/>
    <mergeCell ref="E65:L65"/>
    <mergeCell ref="E68:L68"/>
    <mergeCell ref="E73:L73"/>
    <mergeCell ref="E46:L46"/>
    <mergeCell ref="E49:L49"/>
    <mergeCell ref="E51:L51"/>
    <mergeCell ref="E53:L53"/>
    <mergeCell ref="E55:L55"/>
    <mergeCell ref="E61:L61"/>
  </mergeCells>
  <pageMargins left="0.39370078740157483" right="0.55118110236220474" top="0.39370078740157483" bottom="0.39370078740157483" header="0.23622047244094491" footer="0.19685039370078741"/>
  <pageSetup paperSize="8" scale="90" orientation="portrait" r:id="rId1"/>
  <headerFooter alignWithMargins="0">
    <oddHeader>&amp;R&amp;"Calibri"&amp;9&amp;K000000Restricted&amp;1#</oddHeader>
    <oddFooter>&amp;R2019 Triennial Central Bank Survey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5"/>
  <dimension ref="A1:D23"/>
  <sheetViews>
    <sheetView showGridLines="0" zoomScaleNormal="100" workbookViewId="0">
      <selection activeCell="D13" sqref="D13"/>
    </sheetView>
  </sheetViews>
  <sheetFormatPr defaultColWidth="0" defaultRowHeight="12.75" zeroHeight="1"/>
  <cols>
    <col min="1" max="1" width="2.140625" style="151" customWidth="1"/>
    <col min="2" max="2" width="6.85546875" style="151" customWidth="1"/>
    <col min="3" max="3" width="24.28515625" style="151" customWidth="1"/>
    <col min="4" max="4" width="16.7109375" style="164" customWidth="1"/>
    <col min="5" max="5" width="9.140625" style="151" customWidth="1"/>
    <col min="6" max="16384" width="0" style="151" hidden="1"/>
  </cols>
  <sheetData>
    <row r="1" spans="1:4">
      <c r="A1" s="149"/>
      <c r="B1" s="149"/>
      <c r="C1" s="149"/>
      <c r="D1" s="150"/>
    </row>
    <row r="2" spans="1:4">
      <c r="A2" s="149"/>
      <c r="B2" s="149"/>
      <c r="C2" s="152" t="s">
        <v>117</v>
      </c>
      <c r="D2" s="153"/>
    </row>
    <row r="3" spans="1:4" ht="20.100000000000001" customHeight="1">
      <c r="A3" s="149"/>
      <c r="B3" s="149"/>
      <c r="C3" s="149"/>
      <c r="D3" s="150"/>
    </row>
    <row r="4" spans="1:4" ht="33" customHeight="1">
      <c r="A4" s="149"/>
      <c r="B4" s="149"/>
      <c r="C4" s="154" t="s">
        <v>114</v>
      </c>
      <c r="D4" s="155" t="s">
        <v>115</v>
      </c>
    </row>
    <row r="5" spans="1:4" ht="18.600000000000001" customHeight="1">
      <c r="A5" s="149"/>
      <c r="B5" s="149"/>
      <c r="C5" s="156" t="s">
        <v>184</v>
      </c>
      <c r="D5" s="157">
        <f>IF(AND(ISBLANK(CoverPage!D14),ISBLANK(CoverPage!D15),ISBLANK(CoverPage!D16)),1, 0) + COUNTIF(CoverPage!D11:D13, "") + COUNTIF(CoverPage!D19:D24,"")</f>
        <v>10</v>
      </c>
    </row>
    <row r="6" spans="1:4" ht="18.600000000000001" customHeight="1">
      <c r="A6" s="149"/>
      <c r="B6" s="149"/>
      <c r="C6" s="370" t="s">
        <v>209</v>
      </c>
      <c r="D6" s="369">
        <f>10-COUNTA(Info)</f>
        <v>10</v>
      </c>
    </row>
    <row r="7" spans="1:4" s="161" customFormat="1" ht="20.100000000000001" customHeight="1">
      <c r="A7" s="158"/>
      <c r="B7" s="158"/>
      <c r="C7" s="159" t="s">
        <v>104</v>
      </c>
      <c r="D7" s="160">
        <f>MAX(ABS('A1'!Q2),ABS('A1'!Q3))</f>
        <v>0</v>
      </c>
    </row>
    <row r="8" spans="1:4" s="161" customFormat="1" ht="20.100000000000001" customHeight="1">
      <c r="A8" s="158"/>
      <c r="B8" s="158"/>
      <c r="C8" s="159" t="s">
        <v>105</v>
      </c>
      <c r="D8" s="160">
        <f>MAX(ABS('A2'!AD2),ABS('A2'!AD3))</f>
        <v>0</v>
      </c>
    </row>
    <row r="9" spans="1:4" s="161" customFormat="1" ht="20.100000000000001" customHeight="1">
      <c r="A9" s="158"/>
      <c r="B9" s="158"/>
      <c r="C9" s="159" t="s">
        <v>106</v>
      </c>
      <c r="D9" s="160">
        <f>MAX(ABS('A3'!AE2),ABS('A3'!AE3))</f>
        <v>0</v>
      </c>
    </row>
    <row r="10" spans="1:4" s="161" customFormat="1" ht="20.100000000000001" customHeight="1">
      <c r="A10" s="158"/>
      <c r="B10" s="158"/>
      <c r="C10" s="159" t="s">
        <v>107</v>
      </c>
      <c r="D10" s="160">
        <f>MAX(ABS('A4'!AR2),ABS('A4'!AR3))</f>
        <v>0</v>
      </c>
    </row>
    <row r="11" spans="1:4" s="161" customFormat="1" ht="20.100000000000001" customHeight="1">
      <c r="A11" s="158"/>
      <c r="B11" s="162"/>
      <c r="C11" s="159" t="s">
        <v>153</v>
      </c>
      <c r="D11" s="160">
        <f>MAX(ABS('A5'!P2),ABS('A5'!P3))</f>
        <v>0</v>
      </c>
    </row>
    <row r="12" spans="1:4" s="161" customFormat="1" ht="20.100000000000001" customHeight="1">
      <c r="A12" s="158"/>
      <c r="B12" s="158"/>
      <c r="C12" s="156" t="s">
        <v>116</v>
      </c>
      <c r="D12" s="160">
        <f>MAX(ABS(B!AV2),ABS(B!AV3))</f>
        <v>0</v>
      </c>
    </row>
    <row r="13" spans="1:4" ht="23.45" customHeight="1">
      <c r="C13" s="154" t="s">
        <v>163</v>
      </c>
      <c r="D13" s="163">
        <f>SUM(D5:D12)</f>
        <v>20</v>
      </c>
    </row>
    <row r="14" spans="1:4"/>
    <row r="15" spans="1:4" ht="37.5" customHeight="1">
      <c r="C15" s="461"/>
      <c r="D15" s="461"/>
    </row>
    <row r="16" spans="1:4"/>
    <row r="17" spans="4:4"/>
    <row r="18" spans="4:4">
      <c r="D18" s="165"/>
    </row>
    <row r="19" spans="4:4"/>
    <row r="20" spans="4:4"/>
    <row r="21" spans="4:4"/>
    <row r="22" spans="4:4"/>
    <row r="23" spans="4:4"/>
  </sheetData>
  <sheetProtection algorithmName="SHA-512" hashValue="AoZPKkqCiBTcy2gNMYR7AFW9OmTanQn6WLSmDMRLhAZGtrehtsC8GGyaBFJRn4D+3c/0p4Ooji8II2v7jAyRJA==" saltValue="CKaemwBaUzvaYBBOLHPtFQ==" spinCount="100000" sheet="1" objects="1" scenarios="1"/>
  <mergeCells count="1">
    <mergeCell ref="C15:D15"/>
  </mergeCells>
  <phoneticPr fontId="10" type="noConversion"/>
  <conditionalFormatting sqref="D7:D13">
    <cfRule type="cellIs" dxfId="284" priority="1" stopIfTrue="1" operator="greaterThan">
      <formula>5</formula>
    </cfRule>
  </conditionalFormatting>
  <pageMargins left="0.74803149606299213" right="0.74803149606299213" top="0.98425196850393704" bottom="0.98425196850393704" header="0.51181102362204722" footer="0.51181102362204722"/>
  <pageSetup paperSize="8" orientation="portrait" r:id="rId1"/>
  <headerFooter alignWithMargins="0">
    <oddFooter>&amp;R2019 Triennial Central Bank Survey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EE8A-BFBB-4684-ABD7-08407B8A2AC5}">
  <sheetPr codeName="Sheet4"/>
  <dimension ref="A1:X75"/>
  <sheetViews>
    <sheetView showFormulas="1" showGridLines="0" topLeftCell="A12" zoomScale="70" zoomScaleNormal="70" workbookViewId="0">
      <selection activeCell="D17" sqref="D17"/>
    </sheetView>
  </sheetViews>
  <sheetFormatPr defaultColWidth="0" defaultRowHeight="14.25" customHeight="1" zeroHeight="1"/>
  <cols>
    <col min="1" max="1" width="2.140625" style="307" customWidth="1"/>
    <col min="2" max="2" width="46.28515625" style="308" customWidth="1"/>
    <col min="3" max="5" width="13.28515625" style="308" customWidth="1"/>
    <col min="6" max="6" width="82" style="309" customWidth="1"/>
    <col min="7" max="7" width="3.7109375" style="308" customWidth="1"/>
    <col min="8" max="16384" width="11.42578125" style="308" hidden="1"/>
  </cols>
  <sheetData>
    <row r="1" spans="1:20" s="98" customFormat="1" ht="20.100000000000001" customHeight="1">
      <c r="A1" s="311"/>
      <c r="B1" s="312"/>
      <c r="F1" s="313"/>
    </row>
    <row r="2" spans="1:20" s="7" customFormat="1" ht="20.100000000000001" customHeight="1">
      <c r="A2" s="78"/>
      <c r="B2" s="462" t="s">
        <v>55</v>
      </c>
      <c r="C2" s="462"/>
      <c r="D2" s="462"/>
      <c r="E2" s="462"/>
      <c r="F2" s="314"/>
      <c r="G2" s="2"/>
      <c r="H2" s="2"/>
      <c r="I2" s="315"/>
      <c r="J2" s="316"/>
      <c r="K2" s="316"/>
      <c r="L2" s="316"/>
      <c r="M2" s="316"/>
      <c r="N2" s="316"/>
      <c r="O2" s="316"/>
      <c r="P2" s="316"/>
      <c r="Q2" s="316"/>
      <c r="R2" s="316"/>
      <c r="S2" s="316"/>
      <c r="T2" s="317"/>
    </row>
    <row r="3" spans="1:20" s="98" customFormat="1" ht="20.100000000000001" customHeight="1">
      <c r="A3" s="311"/>
      <c r="B3" s="462" t="s">
        <v>75</v>
      </c>
      <c r="C3" s="462"/>
      <c r="D3" s="462"/>
      <c r="E3" s="462"/>
      <c r="F3" s="313"/>
    </row>
    <row r="4" spans="1:20" s="98" customFormat="1" ht="9.9499999999999993" customHeight="1">
      <c r="A4" s="311"/>
      <c r="B4" s="2"/>
      <c r="C4" s="2"/>
      <c r="D4" s="2"/>
      <c r="E4" s="2"/>
      <c r="F4" s="313"/>
    </row>
    <row r="5" spans="1:20" s="98" customFormat="1" ht="20.100000000000001" customHeight="1">
      <c r="A5" s="311"/>
      <c r="B5" s="463" t="s">
        <v>168</v>
      </c>
      <c r="C5" s="464"/>
      <c r="D5" s="464"/>
      <c r="E5" s="464"/>
      <c r="F5" s="313"/>
    </row>
    <row r="6" spans="1:20" s="98" customFormat="1" ht="20.100000000000001" customHeight="1">
      <c r="A6" s="311"/>
      <c r="B6" s="319"/>
      <c r="C6" s="320"/>
      <c r="D6" s="320"/>
      <c r="E6" s="320"/>
      <c r="F6" s="313"/>
    </row>
    <row r="7" spans="1:20" s="98" customFormat="1" ht="42" customHeight="1">
      <c r="A7" s="311"/>
      <c r="B7" s="465" t="s">
        <v>250</v>
      </c>
      <c r="C7" s="465"/>
      <c r="D7" s="465"/>
      <c r="E7" s="465"/>
      <c r="F7" s="313"/>
    </row>
    <row r="8" spans="1:20" s="98" customFormat="1" ht="21.75" customHeight="1">
      <c r="A8" s="311"/>
      <c r="C8" s="318"/>
      <c r="D8" s="318"/>
      <c r="E8" s="318"/>
      <c r="F8" s="313"/>
    </row>
    <row r="9" spans="1:20" s="329" customFormat="1" ht="37.5" customHeight="1">
      <c r="A9" s="325"/>
      <c r="B9" s="326" t="s">
        <v>233</v>
      </c>
      <c r="C9" s="327" t="s">
        <v>234</v>
      </c>
      <c r="D9" s="368"/>
      <c r="E9" s="328"/>
      <c r="F9" s="331" t="s">
        <v>196</v>
      </c>
      <c r="G9" s="328"/>
      <c r="H9" s="328"/>
      <c r="I9" s="328"/>
      <c r="K9" s="330"/>
      <c r="L9" s="331" t="s">
        <v>196</v>
      </c>
    </row>
    <row r="10" spans="1:20" s="98" customFormat="1" ht="21.75" customHeight="1">
      <c r="A10" s="311"/>
      <c r="B10" s="329"/>
      <c r="C10" s="329"/>
      <c r="D10" s="329"/>
      <c r="E10" s="329"/>
      <c r="F10" s="309"/>
    </row>
    <row r="11" spans="1:20" ht="39" customHeight="1">
      <c r="B11" s="332" t="s">
        <v>236</v>
      </c>
      <c r="C11" s="329"/>
      <c r="D11" s="333" t="s">
        <v>76</v>
      </c>
      <c r="E11" s="334"/>
    </row>
    <row r="12" spans="1:20" ht="37.5" customHeight="1">
      <c r="B12" s="340" t="s">
        <v>237</v>
      </c>
      <c r="C12" s="329"/>
      <c r="D12" s="365"/>
      <c r="E12" s="341"/>
      <c r="F12" s="331" t="s">
        <v>196</v>
      </c>
    </row>
    <row r="13" spans="1:20" ht="51" customHeight="1">
      <c r="B13" s="342" t="s">
        <v>238</v>
      </c>
      <c r="C13" s="329"/>
      <c r="D13" s="366"/>
      <c r="E13" s="364" t="s">
        <v>239</v>
      </c>
      <c r="F13" s="310" t="s">
        <v>197</v>
      </c>
    </row>
    <row r="14" spans="1:20" ht="37.5" customHeight="1">
      <c r="B14" s="343" t="s">
        <v>240</v>
      </c>
      <c r="C14" s="329"/>
      <c r="D14" s="367"/>
      <c r="E14" s="341"/>
      <c r="F14" s="331" t="s">
        <v>196</v>
      </c>
    </row>
    <row r="15" spans="1:20" s="329" customFormat="1">
      <c r="A15" s="325"/>
      <c r="F15" s="309"/>
      <c r="I15" s="330"/>
      <c r="J15" s="335"/>
      <c r="K15" s="330"/>
      <c r="L15" s="335"/>
    </row>
    <row r="16" spans="1:20" s="329" customFormat="1" ht="15">
      <c r="A16" s="325"/>
      <c r="B16" s="332" t="s">
        <v>235</v>
      </c>
      <c r="D16" s="333" t="s">
        <v>76</v>
      </c>
      <c r="E16" s="334"/>
      <c r="F16" s="335"/>
      <c r="I16" s="330"/>
      <c r="J16" s="310" t="s">
        <v>195</v>
      </c>
      <c r="K16" s="330"/>
      <c r="L16" s="310" t="s">
        <v>195</v>
      </c>
    </row>
    <row r="17" spans="1:12" s="329" customFormat="1" ht="42.75" customHeight="1">
      <c r="A17" s="325"/>
      <c r="B17" s="336" t="s">
        <v>169</v>
      </c>
      <c r="D17" s="337"/>
      <c r="E17" s="363" t="s">
        <v>170</v>
      </c>
      <c r="F17" s="310" t="s">
        <v>195</v>
      </c>
      <c r="I17" s="330"/>
      <c r="J17" s="310" t="s">
        <v>195</v>
      </c>
      <c r="K17" s="330"/>
      <c r="L17" s="310" t="s">
        <v>195</v>
      </c>
    </row>
    <row r="18" spans="1:12" s="329" customFormat="1" ht="42.75" customHeight="1">
      <c r="A18" s="325"/>
      <c r="B18" s="338" t="s">
        <v>171</v>
      </c>
      <c r="D18" s="339"/>
      <c r="E18" s="363" t="s">
        <v>172</v>
      </c>
      <c r="F18" s="310" t="s">
        <v>195</v>
      </c>
      <c r="K18" s="330"/>
      <c r="L18" s="309"/>
    </row>
    <row r="19" spans="1:12" s="329" customFormat="1">
      <c r="A19" s="325"/>
      <c r="F19" s="309"/>
      <c r="K19" s="330"/>
      <c r="L19" s="309"/>
    </row>
    <row r="20" spans="1:12" s="329" customFormat="1" ht="71.25">
      <c r="A20" s="325"/>
      <c r="B20" s="344" t="s">
        <v>241</v>
      </c>
      <c r="C20" s="327" t="s">
        <v>242</v>
      </c>
      <c r="D20" s="327" t="s">
        <v>243</v>
      </c>
      <c r="E20" s="327" t="s">
        <v>244</v>
      </c>
      <c r="F20" s="345"/>
      <c r="K20" s="330"/>
      <c r="L20" s="309"/>
    </row>
    <row r="21" spans="1:12" s="329" customFormat="1" ht="37.5" customHeight="1">
      <c r="A21" s="325"/>
      <c r="B21" s="346" t="s">
        <v>245</v>
      </c>
      <c r="C21" s="366"/>
      <c r="D21" s="366"/>
      <c r="E21" s="366"/>
      <c r="F21" s="347" t="s">
        <v>196</v>
      </c>
      <c r="K21" s="330"/>
      <c r="L21" s="309"/>
    </row>
    <row r="22" spans="1:12" s="329" customFormat="1" ht="37.5" customHeight="1">
      <c r="A22" s="325"/>
      <c r="B22" s="348" t="s">
        <v>246</v>
      </c>
      <c r="C22" s="366"/>
      <c r="D22" s="366"/>
      <c r="E22" s="366"/>
      <c r="F22" s="347" t="s">
        <v>196</v>
      </c>
      <c r="K22" s="330"/>
      <c r="L22" s="309"/>
    </row>
    <row r="23" spans="1:12" s="329" customFormat="1" ht="37.5" customHeight="1">
      <c r="A23" s="325"/>
      <c r="B23" s="348" t="s">
        <v>247</v>
      </c>
      <c r="C23" s="366"/>
      <c r="D23" s="366"/>
      <c r="E23" s="366"/>
      <c r="F23" s="347" t="s">
        <v>196</v>
      </c>
      <c r="K23" s="330"/>
      <c r="L23" s="309"/>
    </row>
    <row r="24" spans="1:12" s="329" customFormat="1" ht="37.5" customHeight="1">
      <c r="A24" s="325"/>
      <c r="B24" s="349" t="s">
        <v>248</v>
      </c>
      <c r="C24" s="367"/>
      <c r="D24" s="367"/>
      <c r="E24" s="367"/>
      <c r="F24" s="350" t="s">
        <v>197</v>
      </c>
      <c r="K24" s="330"/>
      <c r="L24" s="309"/>
    </row>
    <row r="25" spans="1:12" ht="20.100000000000001" customHeight="1">
      <c r="B25" s="344"/>
      <c r="C25" s="329"/>
      <c r="D25" s="351"/>
      <c r="E25" s="334"/>
      <c r="F25" s="352"/>
    </row>
    <row r="26" spans="1:12" ht="89.25" customHeight="1">
      <c r="B26" s="353" t="s">
        <v>249</v>
      </c>
      <c r="C26" s="354" t="s">
        <v>173</v>
      </c>
      <c r="D26" s="354" t="s">
        <v>174</v>
      </c>
      <c r="E26" s="355" t="s">
        <v>139</v>
      </c>
      <c r="F26" s="356" t="s">
        <v>196</v>
      </c>
    </row>
    <row r="27" spans="1:12" ht="37.5" customHeight="1">
      <c r="B27" s="357" t="s">
        <v>146</v>
      </c>
      <c r="C27" s="358"/>
      <c r="D27" s="53"/>
      <c r="E27" s="329"/>
      <c r="F27" s="356" t="s">
        <v>197</v>
      </c>
    </row>
    <row r="28" spans="1:12" ht="37.5" customHeight="1">
      <c r="B28" s="359" t="s">
        <v>140</v>
      </c>
      <c r="C28" s="360"/>
      <c r="D28" s="304"/>
      <c r="E28" s="361"/>
      <c r="F28" s="356" t="s">
        <v>198</v>
      </c>
    </row>
    <row r="29" spans="1:12" ht="37.5" customHeight="1">
      <c r="B29" s="359" t="s">
        <v>141</v>
      </c>
      <c r="C29" s="371"/>
      <c r="D29" s="372"/>
      <c r="E29" s="361"/>
      <c r="F29" s="356" t="s">
        <v>199</v>
      </c>
    </row>
    <row r="30" spans="1:12" ht="36" customHeight="1">
      <c r="B30" s="359" t="s">
        <v>142</v>
      </c>
      <c r="C30" s="362"/>
      <c r="D30" s="305"/>
      <c r="E30" s="361"/>
      <c r="F30" s="356" t="s">
        <v>251</v>
      </c>
    </row>
    <row r="31" spans="1:12" ht="14.25" customHeight="1"/>
    <row r="32" spans="1:12" ht="14.25" customHeight="1"/>
    <row r="33" spans="2:24" ht="14.25" customHeight="1"/>
    <row r="34" spans="2:24" ht="14.25" customHeight="1"/>
    <row r="35" spans="2:24" ht="14.25" customHeight="1"/>
    <row r="36" spans="2:24" ht="14.25" customHeight="1"/>
    <row r="37" spans="2:24" ht="14.25" customHeight="1"/>
    <row r="38" spans="2:24" ht="14.25" customHeight="1"/>
    <row r="39" spans="2:24" ht="14.25" customHeight="1"/>
    <row r="40" spans="2:24" ht="14.25" customHeight="1"/>
    <row r="41" spans="2:24" ht="14.25" customHeight="1"/>
    <row r="42" spans="2:24" ht="14.25" customHeight="1"/>
    <row r="43" spans="2:24" ht="14.25" customHeight="1"/>
    <row r="44" spans="2:24" s="307" customFormat="1" hidden="1">
      <c r="B44" s="308"/>
      <c r="C44" s="308"/>
      <c r="D44" s="308"/>
      <c r="E44" s="308"/>
      <c r="F44" s="309"/>
      <c r="G44" s="308"/>
      <c r="H44" s="308"/>
      <c r="I44" s="308"/>
      <c r="J44" s="308"/>
      <c r="K44" s="308"/>
      <c r="L44" s="308"/>
      <c r="M44" s="308"/>
      <c r="N44" s="308"/>
      <c r="O44" s="308"/>
      <c r="P44" s="308"/>
      <c r="Q44" s="308"/>
      <c r="R44" s="308"/>
      <c r="S44" s="308"/>
      <c r="T44" s="308"/>
      <c r="U44" s="308"/>
      <c r="V44" s="308"/>
      <c r="W44" s="308"/>
      <c r="X44" s="308"/>
    </row>
    <row r="45" spans="2:24" s="307" customFormat="1" hidden="1">
      <c r="B45" s="308"/>
      <c r="C45" s="308"/>
      <c r="D45" s="308"/>
      <c r="E45" s="308"/>
      <c r="F45" s="309"/>
      <c r="G45" s="308"/>
      <c r="H45" s="308"/>
      <c r="I45" s="308"/>
      <c r="J45" s="308"/>
      <c r="K45" s="308"/>
      <c r="L45" s="308"/>
      <c r="M45" s="308"/>
      <c r="N45" s="308"/>
      <c r="O45" s="308"/>
      <c r="P45" s="308"/>
      <c r="Q45" s="308"/>
      <c r="R45" s="308"/>
      <c r="S45" s="308"/>
      <c r="T45" s="308"/>
      <c r="U45" s="308"/>
      <c r="V45" s="308"/>
      <c r="W45" s="308"/>
      <c r="X45" s="308"/>
    </row>
    <row r="46" spans="2:24" s="307" customFormat="1" hidden="1">
      <c r="B46" s="308"/>
      <c r="C46" s="308"/>
      <c r="D46" s="308"/>
      <c r="E46" s="308"/>
      <c r="F46" s="309"/>
      <c r="G46" s="308"/>
      <c r="H46" s="308"/>
      <c r="I46" s="308"/>
      <c r="J46" s="308"/>
      <c r="K46" s="308"/>
      <c r="L46" s="308"/>
      <c r="M46" s="308"/>
      <c r="N46" s="308"/>
      <c r="O46" s="308"/>
      <c r="P46" s="308"/>
      <c r="Q46" s="308"/>
      <c r="R46" s="308"/>
      <c r="S46" s="308"/>
      <c r="T46" s="308"/>
      <c r="U46" s="308"/>
      <c r="V46" s="308"/>
      <c r="W46" s="308"/>
      <c r="X46" s="308"/>
    </row>
    <row r="47" spans="2:24" s="307" customFormat="1" hidden="1">
      <c r="B47" s="308"/>
      <c r="C47" s="308"/>
      <c r="D47" s="308"/>
      <c r="E47" s="308"/>
      <c r="F47" s="309"/>
      <c r="G47" s="308"/>
      <c r="H47" s="308"/>
      <c r="I47" s="308"/>
      <c r="J47" s="308"/>
      <c r="K47" s="308"/>
      <c r="L47" s="308"/>
      <c r="M47" s="308"/>
      <c r="N47" s="308"/>
      <c r="O47" s="308"/>
      <c r="P47" s="308"/>
      <c r="Q47" s="308"/>
      <c r="R47" s="308"/>
      <c r="S47" s="308"/>
      <c r="T47" s="308"/>
      <c r="U47" s="308"/>
      <c r="V47" s="308"/>
      <c r="W47" s="308"/>
      <c r="X47" s="308"/>
    </row>
    <row r="48" spans="2:24" s="307" customFormat="1" hidden="1">
      <c r="B48" s="308"/>
      <c r="C48" s="308"/>
      <c r="D48" s="308"/>
      <c r="E48" s="308"/>
      <c r="F48" s="309"/>
      <c r="G48" s="308"/>
      <c r="H48" s="308"/>
      <c r="I48" s="308"/>
      <c r="J48" s="308"/>
      <c r="K48" s="308"/>
      <c r="L48" s="308"/>
      <c r="M48" s="308"/>
      <c r="N48" s="308"/>
      <c r="O48" s="308"/>
      <c r="P48" s="308"/>
      <c r="Q48" s="308"/>
      <c r="R48" s="308"/>
      <c r="S48" s="308"/>
      <c r="T48" s="308"/>
      <c r="U48" s="308"/>
      <c r="V48" s="308"/>
      <c r="W48" s="308"/>
      <c r="X48" s="308"/>
    </row>
    <row r="49" spans="2:24" s="307" customFormat="1" hidden="1">
      <c r="B49" s="308"/>
      <c r="C49" s="308"/>
      <c r="D49" s="308"/>
      <c r="E49" s="308"/>
      <c r="F49" s="309"/>
      <c r="G49" s="308"/>
      <c r="H49" s="308"/>
      <c r="I49" s="308"/>
      <c r="J49" s="308"/>
      <c r="K49" s="308"/>
      <c r="L49" s="308"/>
      <c r="M49" s="308"/>
      <c r="N49" s="308"/>
      <c r="O49" s="308"/>
      <c r="P49" s="308"/>
      <c r="Q49" s="308"/>
      <c r="R49" s="308"/>
      <c r="S49" s="308"/>
      <c r="T49" s="308"/>
      <c r="U49" s="308"/>
      <c r="V49" s="308"/>
      <c r="W49" s="308"/>
      <c r="X49" s="308"/>
    </row>
    <row r="50" spans="2:24" s="307" customFormat="1" hidden="1">
      <c r="B50" s="308"/>
      <c r="C50" s="308"/>
      <c r="D50" s="308"/>
      <c r="E50" s="308"/>
      <c r="F50" s="309"/>
      <c r="G50" s="308"/>
      <c r="H50" s="308"/>
      <c r="I50" s="308"/>
      <c r="J50" s="308"/>
      <c r="K50" s="308"/>
      <c r="L50" s="308"/>
      <c r="M50" s="308"/>
      <c r="N50" s="308"/>
      <c r="O50" s="308"/>
      <c r="P50" s="308"/>
      <c r="Q50" s="308"/>
      <c r="R50" s="308"/>
      <c r="S50" s="308"/>
      <c r="T50" s="308"/>
      <c r="U50" s="308"/>
      <c r="V50" s="308"/>
      <c r="W50" s="308"/>
      <c r="X50" s="308"/>
    </row>
    <row r="51" spans="2:24" s="307" customFormat="1" hidden="1">
      <c r="B51" s="308"/>
      <c r="C51" s="308"/>
      <c r="D51" s="308"/>
      <c r="E51" s="308"/>
      <c r="F51" s="309"/>
      <c r="G51" s="308"/>
      <c r="H51" s="308"/>
      <c r="I51" s="308"/>
      <c r="J51" s="308"/>
      <c r="K51" s="308"/>
      <c r="L51" s="308"/>
      <c r="M51" s="308"/>
      <c r="N51" s="308"/>
      <c r="O51" s="308"/>
      <c r="P51" s="308"/>
      <c r="Q51" s="308"/>
      <c r="R51" s="308"/>
      <c r="S51" s="308"/>
      <c r="T51" s="308"/>
      <c r="U51" s="308"/>
      <c r="V51" s="308"/>
      <c r="W51" s="308"/>
      <c r="X51" s="308"/>
    </row>
    <row r="52" spans="2:24" s="307" customFormat="1" hidden="1">
      <c r="B52" s="308"/>
      <c r="C52" s="308"/>
      <c r="D52" s="308"/>
      <c r="E52" s="308"/>
      <c r="F52" s="309"/>
      <c r="G52" s="308"/>
      <c r="H52" s="308"/>
      <c r="I52" s="308"/>
      <c r="J52" s="308"/>
      <c r="K52" s="308"/>
      <c r="L52" s="308"/>
      <c r="M52" s="308"/>
      <c r="N52" s="308"/>
      <c r="O52" s="308"/>
      <c r="P52" s="308"/>
      <c r="Q52" s="308"/>
      <c r="R52" s="308"/>
      <c r="S52" s="308"/>
      <c r="T52" s="308"/>
      <c r="U52" s="308"/>
      <c r="V52" s="308"/>
      <c r="W52" s="308"/>
      <c r="X52" s="308"/>
    </row>
    <row r="53" spans="2:24" s="307" customFormat="1" hidden="1">
      <c r="B53" s="308"/>
      <c r="C53" s="308"/>
      <c r="D53" s="308"/>
      <c r="E53" s="308"/>
      <c r="F53" s="309"/>
      <c r="G53" s="308"/>
      <c r="H53" s="308"/>
      <c r="I53" s="308"/>
      <c r="J53" s="308"/>
      <c r="K53" s="308"/>
      <c r="L53" s="308"/>
      <c r="M53" s="308"/>
      <c r="N53" s="308"/>
      <c r="O53" s="308"/>
      <c r="P53" s="308"/>
      <c r="Q53" s="308"/>
      <c r="R53" s="308"/>
      <c r="S53" s="308"/>
      <c r="T53" s="308"/>
      <c r="U53" s="308"/>
      <c r="V53" s="308"/>
      <c r="W53" s="308"/>
      <c r="X53" s="308"/>
    </row>
    <row r="54" spans="2:24" s="307" customFormat="1" hidden="1">
      <c r="B54" s="308"/>
      <c r="C54" s="308"/>
      <c r="D54" s="308"/>
      <c r="E54" s="308"/>
      <c r="F54" s="309"/>
      <c r="G54" s="308"/>
      <c r="H54" s="308"/>
      <c r="I54" s="308"/>
      <c r="J54" s="308"/>
      <c r="K54" s="308"/>
      <c r="L54" s="308"/>
      <c r="M54" s="308"/>
      <c r="N54" s="308"/>
      <c r="O54" s="308"/>
      <c r="P54" s="308"/>
      <c r="Q54" s="308"/>
      <c r="R54" s="308"/>
      <c r="S54" s="308"/>
      <c r="T54" s="308"/>
      <c r="U54" s="308"/>
      <c r="V54" s="308"/>
      <c r="W54" s="308"/>
      <c r="X54" s="308"/>
    </row>
    <row r="55" spans="2:24" s="307" customFormat="1" hidden="1">
      <c r="B55" s="308"/>
      <c r="C55" s="308"/>
      <c r="D55" s="308"/>
      <c r="E55" s="308"/>
      <c r="F55" s="309"/>
      <c r="G55" s="308"/>
      <c r="H55" s="308"/>
      <c r="I55" s="308"/>
      <c r="J55" s="308"/>
      <c r="K55" s="308"/>
      <c r="L55" s="308"/>
      <c r="M55" s="308"/>
      <c r="N55" s="308"/>
      <c r="O55" s="308"/>
      <c r="P55" s="308"/>
      <c r="Q55" s="308"/>
      <c r="R55" s="308"/>
      <c r="S55" s="308"/>
      <c r="T55" s="308"/>
      <c r="U55" s="308"/>
      <c r="V55" s="308"/>
      <c r="W55" s="308"/>
      <c r="X55" s="308"/>
    </row>
    <row r="56" spans="2:24" s="307" customFormat="1" hidden="1">
      <c r="B56" s="308"/>
      <c r="C56" s="308"/>
      <c r="D56" s="308"/>
      <c r="E56" s="308"/>
      <c r="F56" s="309"/>
      <c r="G56" s="308"/>
      <c r="H56" s="308"/>
      <c r="I56" s="308"/>
      <c r="J56" s="308"/>
      <c r="K56" s="308"/>
      <c r="L56" s="308"/>
      <c r="M56" s="308"/>
      <c r="N56" s="308"/>
      <c r="O56" s="308"/>
      <c r="P56" s="308"/>
      <c r="Q56" s="308"/>
      <c r="R56" s="308"/>
      <c r="S56" s="308"/>
      <c r="T56" s="308"/>
      <c r="U56" s="308"/>
      <c r="V56" s="308"/>
      <c r="W56" s="308"/>
      <c r="X56" s="308"/>
    </row>
    <row r="57" spans="2:24" s="307" customFormat="1" hidden="1">
      <c r="B57" s="308"/>
      <c r="C57" s="308"/>
      <c r="D57" s="308"/>
      <c r="E57" s="308"/>
      <c r="F57" s="309"/>
      <c r="G57" s="308"/>
      <c r="H57" s="308"/>
      <c r="I57" s="308"/>
      <c r="J57" s="308"/>
      <c r="K57" s="308"/>
      <c r="L57" s="308"/>
      <c r="M57" s="308"/>
      <c r="N57" s="308"/>
      <c r="O57" s="308"/>
      <c r="P57" s="308"/>
      <c r="Q57" s="308"/>
      <c r="R57" s="308"/>
      <c r="S57" s="308"/>
      <c r="T57" s="308"/>
      <c r="U57" s="308"/>
      <c r="V57" s="308"/>
      <c r="W57" s="308"/>
      <c r="X57" s="308"/>
    </row>
    <row r="58" spans="2:24" s="307" customFormat="1" hidden="1">
      <c r="B58" s="308"/>
      <c r="C58" s="308"/>
      <c r="D58" s="308"/>
      <c r="E58" s="308"/>
      <c r="F58" s="309"/>
      <c r="G58" s="308"/>
      <c r="H58" s="308"/>
      <c r="I58" s="308"/>
      <c r="J58" s="308"/>
      <c r="K58" s="308"/>
      <c r="L58" s="308"/>
      <c r="M58" s="308"/>
      <c r="N58" s="308"/>
      <c r="O58" s="308"/>
      <c r="P58" s="308"/>
      <c r="Q58" s="308"/>
      <c r="R58" s="308"/>
      <c r="S58" s="308"/>
      <c r="T58" s="308"/>
      <c r="U58" s="308"/>
      <c r="V58" s="308"/>
      <c r="W58" s="308"/>
      <c r="X58" s="308"/>
    </row>
    <row r="59" spans="2:24" s="307" customFormat="1" hidden="1">
      <c r="B59" s="308"/>
      <c r="C59" s="308"/>
      <c r="D59" s="308"/>
      <c r="E59" s="308"/>
      <c r="F59" s="309"/>
      <c r="G59" s="308"/>
      <c r="H59" s="308"/>
      <c r="I59" s="308"/>
      <c r="J59" s="308"/>
      <c r="K59" s="308"/>
      <c r="L59" s="308"/>
      <c r="M59" s="308"/>
      <c r="N59" s="308"/>
      <c r="O59" s="308"/>
      <c r="P59" s="308"/>
      <c r="Q59" s="308"/>
      <c r="R59" s="308"/>
      <c r="S59" s="308"/>
      <c r="T59" s="308"/>
      <c r="U59" s="308"/>
      <c r="V59" s="308"/>
      <c r="W59" s="308"/>
      <c r="X59" s="308"/>
    </row>
    <row r="60" spans="2:24" s="307" customFormat="1" hidden="1">
      <c r="B60" s="308"/>
      <c r="C60" s="308"/>
      <c r="D60" s="308"/>
      <c r="E60" s="308"/>
      <c r="F60" s="309"/>
      <c r="G60" s="308"/>
      <c r="H60" s="308"/>
      <c r="I60" s="308"/>
      <c r="J60" s="308"/>
      <c r="K60" s="308"/>
      <c r="L60" s="308"/>
      <c r="M60" s="308"/>
      <c r="N60" s="308"/>
      <c r="O60" s="308"/>
      <c r="P60" s="308"/>
      <c r="Q60" s="308"/>
      <c r="R60" s="308"/>
      <c r="S60" s="308"/>
      <c r="T60" s="308"/>
      <c r="U60" s="308"/>
      <c r="V60" s="308"/>
      <c r="W60" s="308"/>
      <c r="X60" s="308"/>
    </row>
    <row r="61" spans="2:24" s="307" customFormat="1" hidden="1">
      <c r="B61" s="308"/>
      <c r="C61" s="308"/>
      <c r="D61" s="308"/>
      <c r="E61" s="308"/>
      <c r="F61" s="309"/>
      <c r="G61" s="308"/>
      <c r="H61" s="308"/>
      <c r="I61" s="308"/>
      <c r="J61" s="308"/>
      <c r="K61" s="308"/>
      <c r="L61" s="308"/>
      <c r="M61" s="308"/>
      <c r="N61" s="308"/>
      <c r="O61" s="308"/>
      <c r="P61" s="308"/>
      <c r="Q61" s="308"/>
      <c r="R61" s="308"/>
      <c r="S61" s="308"/>
      <c r="T61" s="308"/>
      <c r="U61" s="308"/>
      <c r="V61" s="308"/>
      <c r="W61" s="308"/>
      <c r="X61" s="308"/>
    </row>
    <row r="62" spans="2:24" s="307" customFormat="1" hidden="1">
      <c r="B62" s="308"/>
      <c r="C62" s="308"/>
      <c r="D62" s="308"/>
      <c r="E62" s="308"/>
      <c r="F62" s="309"/>
      <c r="G62" s="308"/>
      <c r="H62" s="308"/>
      <c r="I62" s="308"/>
      <c r="J62" s="308"/>
      <c r="K62" s="308"/>
      <c r="L62" s="308"/>
      <c r="M62" s="308"/>
      <c r="N62" s="308"/>
      <c r="O62" s="308"/>
      <c r="P62" s="308"/>
      <c r="Q62" s="308"/>
      <c r="R62" s="308"/>
      <c r="S62" s="308"/>
      <c r="T62" s="308"/>
      <c r="U62" s="308"/>
      <c r="V62" s="308"/>
      <c r="W62" s="308"/>
      <c r="X62" s="308"/>
    </row>
    <row r="63" spans="2:24" s="307" customFormat="1" hidden="1">
      <c r="B63" s="308"/>
      <c r="C63" s="308"/>
      <c r="D63" s="308"/>
      <c r="E63" s="308"/>
      <c r="F63" s="309"/>
      <c r="G63" s="308"/>
      <c r="H63" s="308"/>
      <c r="I63" s="308"/>
      <c r="J63" s="308"/>
      <c r="K63" s="308"/>
      <c r="L63" s="308"/>
      <c r="M63" s="308"/>
      <c r="N63" s="308"/>
      <c r="O63" s="308"/>
      <c r="P63" s="308"/>
      <c r="Q63" s="308"/>
      <c r="R63" s="308"/>
      <c r="S63" s="308"/>
      <c r="T63" s="308"/>
      <c r="U63" s="308"/>
      <c r="V63" s="308"/>
      <c r="W63" s="308"/>
      <c r="X63" s="308"/>
    </row>
    <row r="64" spans="2:24" s="307" customFormat="1" hidden="1">
      <c r="B64" s="308"/>
      <c r="C64" s="308"/>
      <c r="D64" s="308"/>
      <c r="E64" s="308"/>
      <c r="F64" s="309"/>
      <c r="G64" s="308"/>
      <c r="H64" s="308"/>
      <c r="I64" s="308"/>
      <c r="J64" s="308"/>
      <c r="K64" s="308"/>
      <c r="L64" s="308"/>
      <c r="M64" s="308"/>
      <c r="N64" s="308"/>
      <c r="O64" s="308"/>
      <c r="P64" s="308"/>
      <c r="Q64" s="308"/>
      <c r="R64" s="308"/>
      <c r="S64" s="308"/>
      <c r="T64" s="308"/>
      <c r="U64" s="308"/>
      <c r="V64" s="308"/>
      <c r="W64" s="308"/>
      <c r="X64" s="308"/>
    </row>
    <row r="65" spans="2:24" s="307" customFormat="1" hidden="1">
      <c r="B65" s="308"/>
      <c r="C65" s="308"/>
      <c r="D65" s="308"/>
      <c r="E65" s="308"/>
      <c r="F65" s="309"/>
      <c r="G65" s="308"/>
      <c r="H65" s="308"/>
      <c r="I65" s="308"/>
      <c r="J65" s="308"/>
      <c r="K65" s="308"/>
      <c r="L65" s="308"/>
      <c r="M65" s="308"/>
      <c r="N65" s="308"/>
      <c r="O65" s="308"/>
      <c r="P65" s="308"/>
      <c r="Q65" s="308"/>
      <c r="R65" s="308"/>
      <c r="S65" s="308"/>
      <c r="T65" s="308"/>
      <c r="U65" s="308"/>
      <c r="V65" s="308"/>
      <c r="W65" s="308"/>
      <c r="X65" s="308"/>
    </row>
    <row r="66" spans="2:24" s="307" customFormat="1" hidden="1">
      <c r="B66" s="308"/>
      <c r="C66" s="308"/>
      <c r="D66" s="308"/>
      <c r="E66" s="308"/>
      <c r="F66" s="309"/>
      <c r="G66" s="308"/>
      <c r="H66" s="308"/>
      <c r="I66" s="308"/>
      <c r="J66" s="308"/>
      <c r="K66" s="308"/>
      <c r="L66" s="308"/>
      <c r="M66" s="308"/>
      <c r="N66" s="308"/>
      <c r="O66" s="308"/>
      <c r="P66" s="308"/>
      <c r="Q66" s="308"/>
      <c r="R66" s="308"/>
      <c r="S66" s="308"/>
      <c r="T66" s="308"/>
      <c r="U66" s="308"/>
      <c r="V66" s="308"/>
      <c r="W66" s="308"/>
      <c r="X66" s="308"/>
    </row>
    <row r="67" spans="2:24" s="307" customFormat="1" hidden="1">
      <c r="B67" s="308"/>
      <c r="C67" s="308"/>
      <c r="D67" s="308"/>
      <c r="E67" s="308"/>
      <c r="F67" s="309"/>
      <c r="G67" s="308"/>
      <c r="H67" s="308"/>
      <c r="I67" s="308"/>
      <c r="J67" s="308"/>
      <c r="K67" s="308"/>
      <c r="L67" s="308"/>
      <c r="M67" s="308"/>
      <c r="N67" s="308"/>
      <c r="O67" s="308"/>
      <c r="P67" s="308"/>
      <c r="Q67" s="308"/>
      <c r="R67" s="308"/>
      <c r="S67" s="308"/>
      <c r="T67" s="308"/>
      <c r="U67" s="308"/>
      <c r="V67" s="308"/>
      <c r="W67" s="308"/>
      <c r="X67" s="308"/>
    </row>
    <row r="68" spans="2:24" s="307" customFormat="1" hidden="1">
      <c r="B68" s="308"/>
      <c r="C68" s="308"/>
      <c r="D68" s="308"/>
      <c r="E68" s="308"/>
      <c r="F68" s="309"/>
      <c r="G68" s="308"/>
      <c r="H68" s="308"/>
      <c r="I68" s="308"/>
      <c r="J68" s="308"/>
      <c r="K68" s="308"/>
      <c r="L68" s="308"/>
      <c r="M68" s="308"/>
      <c r="N68" s="308"/>
      <c r="O68" s="308"/>
      <c r="P68" s="308"/>
      <c r="Q68" s="308"/>
      <c r="R68" s="308"/>
      <c r="S68" s="308"/>
      <c r="T68" s="308"/>
      <c r="U68" s="308"/>
      <c r="V68" s="308"/>
      <c r="W68" s="308"/>
      <c r="X68" s="308"/>
    </row>
    <row r="69" spans="2:24" s="307" customFormat="1" hidden="1">
      <c r="B69" s="308"/>
      <c r="C69" s="308"/>
      <c r="D69" s="308"/>
      <c r="E69" s="308"/>
      <c r="F69" s="309"/>
      <c r="G69" s="308"/>
      <c r="H69" s="308"/>
      <c r="I69" s="308"/>
      <c r="J69" s="308"/>
      <c r="K69" s="308"/>
      <c r="L69" s="308"/>
      <c r="M69" s="308"/>
      <c r="N69" s="308"/>
      <c r="O69" s="308"/>
      <c r="P69" s="308"/>
      <c r="Q69" s="308"/>
      <c r="R69" s="308"/>
      <c r="S69" s="308"/>
      <c r="T69" s="308"/>
      <c r="U69" s="308"/>
      <c r="V69" s="308"/>
      <c r="W69" s="308"/>
      <c r="X69" s="308"/>
    </row>
    <row r="70" spans="2:24" s="307" customFormat="1" hidden="1">
      <c r="B70" s="308"/>
      <c r="C70" s="308"/>
      <c r="D70" s="308"/>
      <c r="E70" s="308"/>
      <c r="F70" s="309"/>
      <c r="G70" s="308"/>
      <c r="H70" s="308"/>
      <c r="I70" s="308"/>
      <c r="J70" s="308"/>
      <c r="K70" s="308"/>
      <c r="L70" s="308"/>
      <c r="M70" s="308"/>
      <c r="N70" s="308"/>
      <c r="O70" s="308"/>
      <c r="P70" s="308"/>
      <c r="Q70" s="308"/>
      <c r="R70" s="308"/>
      <c r="S70" s="308"/>
      <c r="T70" s="308"/>
      <c r="U70" s="308"/>
      <c r="V70" s="308"/>
      <c r="W70" s="308"/>
      <c r="X70" s="308"/>
    </row>
    <row r="71" spans="2:24" s="307" customFormat="1" hidden="1">
      <c r="B71" s="308"/>
      <c r="C71" s="308"/>
      <c r="D71" s="308"/>
      <c r="E71" s="308"/>
      <c r="F71" s="309"/>
      <c r="G71" s="308"/>
      <c r="H71" s="308"/>
      <c r="I71" s="308"/>
      <c r="J71" s="308"/>
      <c r="K71" s="308"/>
      <c r="L71" s="308"/>
      <c r="M71" s="308"/>
      <c r="N71" s="308"/>
      <c r="O71" s="308"/>
      <c r="P71" s="308"/>
      <c r="Q71" s="308"/>
      <c r="R71" s="308"/>
      <c r="S71" s="308"/>
      <c r="T71" s="308"/>
      <c r="U71" s="308"/>
      <c r="V71" s="308"/>
      <c r="W71" s="308"/>
      <c r="X71" s="308"/>
    </row>
    <row r="72" spans="2:24" s="307" customFormat="1" hidden="1">
      <c r="B72" s="308"/>
      <c r="C72" s="308"/>
      <c r="D72" s="308"/>
      <c r="E72" s="308"/>
      <c r="F72" s="309"/>
      <c r="G72" s="308"/>
      <c r="H72" s="308"/>
      <c r="I72" s="308"/>
      <c r="J72" s="308"/>
      <c r="K72" s="308"/>
      <c r="L72" s="308"/>
      <c r="M72" s="308"/>
      <c r="N72" s="308"/>
      <c r="O72" s="308"/>
      <c r="P72" s="308"/>
      <c r="Q72" s="308"/>
      <c r="R72" s="308"/>
      <c r="S72" s="308"/>
      <c r="T72" s="308"/>
      <c r="U72" s="308"/>
      <c r="V72" s="308"/>
      <c r="W72" s="308"/>
      <c r="X72" s="308"/>
    </row>
    <row r="73" spans="2:24" s="307" customFormat="1" hidden="1">
      <c r="B73" s="308"/>
      <c r="C73" s="308"/>
      <c r="D73" s="308"/>
      <c r="E73" s="308"/>
      <c r="F73" s="309"/>
      <c r="G73" s="308"/>
      <c r="H73" s="308"/>
      <c r="I73" s="308"/>
      <c r="J73" s="308"/>
      <c r="K73" s="308"/>
      <c r="L73" s="308"/>
      <c r="M73" s="308"/>
      <c r="N73" s="308"/>
      <c r="O73" s="308"/>
      <c r="P73" s="308"/>
      <c r="Q73" s="308"/>
      <c r="R73" s="308"/>
      <c r="S73" s="308"/>
      <c r="T73" s="308"/>
      <c r="U73" s="308"/>
      <c r="V73" s="308"/>
      <c r="W73" s="308"/>
      <c r="X73" s="308"/>
    </row>
    <row r="74" spans="2:24" ht="14.25" customHeight="1"/>
    <row r="75" spans="2:24" ht="14.25" customHeight="1"/>
  </sheetData>
  <sheetProtection algorithmName="SHA-512" hashValue="DPb1dEicEauBqot8b7ivHLlLYt6uHS3DEK5fXpRKxYM82+0YBDzJ9d91m2xQvimWUm6CazVSLi8+FnPWDE9rkQ==" saltValue="IGbwMlb7hbssksgREMS4Ng==" spinCount="100000" sheet="1" objects="1" scenarios="1"/>
  <mergeCells count="4">
    <mergeCell ref="B2:E2"/>
    <mergeCell ref="B3:E3"/>
    <mergeCell ref="B5:E5"/>
    <mergeCell ref="B7:E7"/>
  </mergeCells>
  <conditionalFormatting sqref="B7:E7">
    <cfRule type="expression" dxfId="283" priority="3" stopIfTrue="1">
      <formula>$B$7=""</formula>
    </cfRule>
    <cfRule type="expression" dxfId="282" priority="4" stopIfTrue="1">
      <formula>$B$7&lt;&gt;""</formula>
    </cfRule>
  </conditionalFormatting>
  <conditionalFormatting sqref="C27">
    <cfRule type="expression" dxfId="281" priority="17" stopIfTrue="1">
      <formula>AND(C27&lt;&gt;"",OR(C27&lt;0,C27&gt;100,NOT(ISNUMBER(C27)),C27&gt;MAX(C28,C29,C30),C27&lt;MIN(C28,C29,C30)))</formula>
    </cfRule>
  </conditionalFormatting>
  <conditionalFormatting sqref="D9">
    <cfRule type="expression" dxfId="280" priority="20" stopIfTrue="1">
      <formula>AND(D9&lt;&gt;"",OR(D9&lt;0,NOT(ISNUMBER(D9))))</formula>
    </cfRule>
  </conditionalFormatting>
  <conditionalFormatting sqref="D12 D14 C21:E23">
    <cfRule type="expression" dxfId="279" priority="16" stopIfTrue="1">
      <formula>AND(C12&lt;&gt;"",OR(C12&lt;0,ISTEXT(C12)))</formula>
    </cfRule>
  </conditionalFormatting>
  <conditionalFormatting sqref="D13 C24:E24">
    <cfRule type="expression" dxfId="278" priority="21" stopIfTrue="1">
      <formula>AND(C13&lt;&gt;"",OR(C13&lt;0, C13&gt;100,ISTEXT(C13)))</formula>
    </cfRule>
  </conditionalFormatting>
  <conditionalFormatting sqref="D17:D18">
    <cfRule type="expression" dxfId="277" priority="22" stopIfTrue="1">
      <formula>AND(D17&lt;&gt;"",AND(D17&lt;&gt;1,D17&lt;&gt;2,D17&lt;&gt;3))</formula>
    </cfRule>
  </conditionalFormatting>
  <conditionalFormatting sqref="D28:D30">
    <cfRule type="expression" dxfId="275" priority="7" stopIfTrue="1">
      <formula>AND(D28&lt;&gt;"",OR(D28&lt;0,NOT(ISNUMBER(D28))))</formula>
    </cfRule>
  </conditionalFormatting>
  <conditionalFormatting sqref="E12 E14">
    <cfRule type="expression" dxfId="274" priority="18" stopIfTrue="1">
      <formula>ISTEXT(E12)</formula>
    </cfRule>
    <cfRule type="expression" dxfId="273" priority="19" stopIfTrue="1">
      <formula>ISERROR(E12)</formula>
    </cfRule>
  </conditionalFormatting>
  <conditionalFormatting sqref="F9">
    <cfRule type="expression" dxfId="272" priority="12" stopIfTrue="1">
      <formula>AND(D9&lt;&gt;"",OR(D9&lt;0,NOT(ISNUMBER(D9))))</formula>
    </cfRule>
  </conditionalFormatting>
  <conditionalFormatting sqref="F12 F14">
    <cfRule type="expression" dxfId="271" priority="13" stopIfTrue="1">
      <formula>OR(D12&lt;0,ISTEXT(D12))</formula>
    </cfRule>
  </conditionalFormatting>
  <conditionalFormatting sqref="F13">
    <cfRule type="expression" dxfId="270" priority="14" stopIfTrue="1">
      <formula>OR(D13&lt;0, D13&gt;100,ISTEXT(D13))</formula>
    </cfRule>
  </conditionalFormatting>
  <conditionalFormatting sqref="F17:F18">
    <cfRule type="expression" dxfId="269" priority="15" stopIfTrue="1">
      <formula>AND(D17&lt;&gt;"",D17&lt;&gt;1,D17&lt;&gt;2,D17&lt;&gt;3)</formula>
    </cfRule>
  </conditionalFormatting>
  <conditionalFormatting sqref="F21:F23">
    <cfRule type="expression" dxfId="268" priority="9" stopIfTrue="1">
      <formula>OR(C21&lt;0,D21&lt;0,E21&lt;0,#REF!&lt;0,ISTEXT(C21),ISTEXT(D21),ISTEXT(E21),ISTEXT(#REF!))</formula>
    </cfRule>
  </conditionalFormatting>
  <conditionalFormatting sqref="F24">
    <cfRule type="expression" dxfId="267" priority="10" stopIfTrue="1">
      <formula>OR(C24&lt;0,D24&lt;0,E24&lt;0,#REF!&lt;0,C24&gt;100,D24&gt;100,E24&gt;100,#REF!&gt;100,ISTEXT(C24),ISTEXT(D24),ISTEXT(E24),ISTEXT(#REF!))</formula>
    </cfRule>
  </conditionalFormatting>
  <conditionalFormatting sqref="F26">
    <cfRule type="expression" dxfId="266" priority="11" stopIfTrue="1">
      <formula>COUNTA($C$27:$D$30)&lt;&gt;COUNTIF($C$27:$D$30,"&gt;=0")</formula>
    </cfRule>
  </conditionalFormatting>
  <conditionalFormatting sqref="F27">
    <cfRule type="expression" dxfId="265" priority="8" stopIfTrue="1">
      <formula>OR(C27&lt;0,C28&lt;0,C29&lt;0,C30&lt;0, C27&gt;100,C28&gt;100,C29&gt;100,C30&gt;100,ISTEXT(C27),ISTEXT(C28),ISTEXT(C29),ISTEXT(C30))</formula>
    </cfRule>
  </conditionalFormatting>
  <conditionalFormatting sqref="F28">
    <cfRule type="expression" dxfId="264" priority="6" stopIfTrue="1">
      <formula>D27-D28-D29-D30&lt;0</formula>
    </cfRule>
  </conditionalFormatting>
  <conditionalFormatting sqref="F29">
    <cfRule type="expression" dxfId="263" priority="5" stopIfTrue="1">
      <formula>OR(C27&gt;MAX(C28,C29,C30),C27&lt;MIN(C28,C29,C30))</formula>
    </cfRule>
  </conditionalFormatting>
  <conditionalFormatting sqref="J16:J17">
    <cfRule type="expression" dxfId="261" priority="23" stopIfTrue="1">
      <formula>AND(C16&lt;&gt;"",C16&lt;&gt;1,C16&lt;&gt;2,C16&lt;&gt;3)</formula>
    </cfRule>
  </conditionalFormatting>
  <conditionalFormatting sqref="L9">
    <cfRule type="expression" dxfId="260" priority="784" stopIfTrue="1">
      <formula>AND(D9&lt;&gt;"",OR(D9&lt;0,NOT(ISNUMBER(D9))))</formula>
    </cfRule>
  </conditionalFormatting>
  <conditionalFormatting sqref="L16:L17">
    <cfRule type="expression" dxfId="259" priority="25" stopIfTrue="1">
      <formula>AND(E16&lt;&gt;"",E16&lt;&gt;1,E16&lt;&gt;2,E16&lt;&gt;3)</formula>
    </cfRule>
  </conditionalFormatting>
  <pageMargins left="0.74803149606299213" right="0.62992125984251968" top="0.47244094488188981" bottom="0.55118110236220474" header="0.23622047244094491" footer="0.19685039370078741"/>
  <headerFooter alignWithMargins="0">
    <oddHeader>&amp;R&amp;"Calibri"&amp;9&amp;K000000Restricted&amp;1#</oddHeader>
    <oddFooter>&amp;R2019 Triennial Central Bank Survey</oddFooter>
  </headerFooter>
  <extLst>
    <ext xmlns:x14="http://schemas.microsoft.com/office/spreadsheetml/2009/9/main" uri="{78C0D931-6437-407d-A8EE-F0AAD7539E65}">
      <x14:conditionalFormattings>
        <x14:conditionalFormatting xmlns:xm="http://schemas.microsoft.com/office/excel/2006/main">
          <x14:cfRule type="expression" priority="2" id="{0CD6250C-59AD-4B94-8E83-762A981D5B36}">
            <xm:f>AND(D27&lt;&gt;"",OR(D27&lt;0,NOT(ISNUMBER(D27)),D27-D28-D29-D30&lt;0,D27-'A5'!G16-'A5'!H16-'A5'!J16&gt;0))</xm:f>
            <x14:dxf>
              <font>
                <b/>
                <i val="0"/>
                <color theme="1"/>
              </font>
              <fill>
                <patternFill>
                  <bgColor rgb="FFFF0000"/>
                </patternFill>
              </fill>
            </x14:dxf>
          </x14:cfRule>
          <xm:sqref>D27</xm:sqref>
        </x14:conditionalFormatting>
        <x14:conditionalFormatting xmlns:xm="http://schemas.microsoft.com/office/excel/2006/main">
          <x14:cfRule type="expression" priority="1" id="{0F2736AA-CDBC-447A-906B-391C0BF5956E}">
            <xm:f>D27-'A5'!G16-'A5'!H16-'A5'!J16&gt;0</xm:f>
            <x14:dxf>
              <font>
                <b/>
                <i val="0"/>
                <color theme="1"/>
              </font>
              <fill>
                <patternFill>
                  <bgColor rgb="FFFF0000"/>
                </patternFill>
              </fill>
            </x14:dxf>
          </x14:cfRule>
          <xm:sqref>F30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outlinePr summaryBelow="0" summaryRight="0"/>
  </sheetPr>
  <dimension ref="A1:AC184"/>
  <sheetViews>
    <sheetView showGridLines="0" zoomScale="85" zoomScaleNormal="85" zoomScaleSheetLayoutView="70" workbookViewId="0">
      <pane xSplit="3" ySplit="8" topLeftCell="I131" activePane="bottomRight" state="frozen"/>
      <selection pane="topRight"/>
      <selection pane="bottomLeft"/>
      <selection pane="bottomRight" activeCell="L145" sqref="L145"/>
    </sheetView>
  </sheetViews>
  <sheetFormatPr defaultColWidth="20.7109375" defaultRowHeight="12" zeroHeight="1"/>
  <cols>
    <col min="1" max="2" width="1.7109375" style="191" customWidth="1"/>
    <col min="3" max="3" width="64.28515625" style="191" customWidth="1"/>
    <col min="4" max="13" width="20.7109375" style="191" customWidth="1"/>
    <col min="14" max="14" width="1.7109375" style="190" customWidth="1"/>
    <col min="15" max="15" width="1.7109375" style="191" customWidth="1"/>
    <col min="16" max="25" width="20.7109375" style="192" customWidth="1"/>
    <col min="26" max="26" width="2.85546875" style="191" customWidth="1"/>
    <col min="27" max="27" width="20.7109375" style="191" customWidth="1"/>
    <col min="28" max="28" width="9.140625" style="191" customWidth="1"/>
    <col min="29" max="29" width="9.140625" style="191" hidden="1" customWidth="1"/>
    <col min="30" max="16384" width="20.7109375" style="191"/>
  </cols>
  <sheetData>
    <row r="1" spans="1:29" s="7" customFormat="1" ht="20.100000000000001" customHeight="1">
      <c r="B1" s="4" t="s">
        <v>120</v>
      </c>
      <c r="C1" s="68"/>
      <c r="D1" s="69"/>
      <c r="E1" s="69"/>
      <c r="F1" s="69"/>
      <c r="G1" s="69"/>
      <c r="H1" s="69"/>
      <c r="I1" s="69"/>
      <c r="J1" s="69"/>
      <c r="K1" s="69"/>
      <c r="L1" s="69"/>
      <c r="M1" s="70"/>
      <c r="N1" s="5"/>
      <c r="O1" s="5"/>
      <c r="P1" s="71"/>
      <c r="Q1" s="71"/>
      <c r="R1" s="71"/>
      <c r="S1" s="71"/>
      <c r="T1" s="71"/>
      <c r="U1" s="71"/>
      <c r="V1" s="71"/>
      <c r="W1" s="71"/>
      <c r="X1" s="71"/>
      <c r="Y1" s="71"/>
      <c r="AA1" s="72"/>
      <c r="AB1" s="6"/>
      <c r="AC1" s="6"/>
    </row>
    <row r="2" spans="1:29" s="7" customFormat="1" ht="20.100000000000001" customHeight="1">
      <c r="C2" s="480" t="s">
        <v>55</v>
      </c>
      <c r="D2" s="480"/>
      <c r="E2" s="480"/>
      <c r="F2" s="480"/>
      <c r="G2" s="480"/>
      <c r="H2" s="480"/>
      <c r="I2" s="480"/>
      <c r="J2" s="480"/>
      <c r="K2" s="480"/>
      <c r="L2" s="480"/>
      <c r="M2" s="480"/>
      <c r="N2" s="2"/>
      <c r="O2" s="2"/>
      <c r="P2" s="218" t="s">
        <v>56</v>
      </c>
      <c r="Q2" s="373">
        <f>MAX(P9:AA146)</f>
        <v>0</v>
      </c>
      <c r="R2" s="481"/>
      <c r="S2" s="481"/>
      <c r="T2" s="481"/>
      <c r="U2" s="481"/>
      <c r="V2" s="481"/>
      <c r="W2" s="481"/>
      <c r="X2" s="481"/>
      <c r="Y2" s="481"/>
      <c r="Z2" s="481"/>
      <c r="AA2" s="481"/>
      <c r="AB2" s="6"/>
      <c r="AC2" s="6"/>
    </row>
    <row r="3" spans="1:29" s="7" customFormat="1" ht="20.100000000000001" customHeight="1">
      <c r="C3" s="480" t="s">
        <v>49</v>
      </c>
      <c r="D3" s="480"/>
      <c r="E3" s="480"/>
      <c r="F3" s="480"/>
      <c r="G3" s="480"/>
      <c r="H3" s="480"/>
      <c r="I3" s="480"/>
      <c r="J3" s="480"/>
      <c r="K3" s="480"/>
      <c r="L3" s="480"/>
      <c r="M3" s="480"/>
      <c r="N3" s="2"/>
      <c r="O3" s="2"/>
      <c r="P3" s="220" t="s">
        <v>57</v>
      </c>
      <c r="Q3" s="374">
        <f>MIN(P9:AA146)</f>
        <v>0</v>
      </c>
      <c r="R3" s="481"/>
      <c r="S3" s="481"/>
      <c r="T3" s="481"/>
      <c r="U3" s="481"/>
      <c r="V3" s="481"/>
      <c r="W3" s="481"/>
      <c r="X3" s="481"/>
      <c r="Y3" s="481"/>
      <c r="Z3" s="481"/>
      <c r="AA3" s="481"/>
      <c r="AB3" s="6"/>
      <c r="AC3" s="6"/>
    </row>
    <row r="4" spans="1:29" s="7" customFormat="1" ht="20.100000000000001" customHeight="1">
      <c r="C4" s="480" t="s">
        <v>168</v>
      </c>
      <c r="D4" s="480"/>
      <c r="E4" s="480"/>
      <c r="F4" s="480"/>
      <c r="G4" s="480"/>
      <c r="H4" s="480"/>
      <c r="I4" s="480"/>
      <c r="J4" s="480"/>
      <c r="K4" s="480"/>
      <c r="L4" s="480"/>
      <c r="M4" s="480"/>
      <c r="N4" s="74"/>
      <c r="O4" s="74"/>
      <c r="R4" s="73"/>
      <c r="S4" s="75"/>
      <c r="T4" s="75"/>
      <c r="U4" s="71"/>
      <c r="V4" s="75"/>
      <c r="W4" s="75"/>
      <c r="X4" s="75"/>
      <c r="Y4" s="75"/>
      <c r="AA4" s="72"/>
      <c r="AB4" s="6"/>
      <c r="AC4" s="6"/>
    </row>
    <row r="5" spans="1:29" s="7" customFormat="1" ht="20.100000000000001" customHeight="1">
      <c r="C5" s="480" t="s">
        <v>121</v>
      </c>
      <c r="D5" s="480"/>
      <c r="E5" s="480"/>
      <c r="F5" s="480"/>
      <c r="G5" s="480"/>
      <c r="H5" s="480"/>
      <c r="I5" s="480"/>
      <c r="J5" s="480"/>
      <c r="K5" s="480"/>
      <c r="L5" s="480"/>
      <c r="M5" s="480"/>
      <c r="N5" s="2"/>
      <c r="O5" s="74"/>
      <c r="P5" s="477" t="s">
        <v>54</v>
      </c>
      <c r="Q5" s="478"/>
      <c r="R5" s="478"/>
      <c r="S5" s="478"/>
      <c r="T5" s="478"/>
      <c r="U5" s="478"/>
      <c r="V5" s="478"/>
      <c r="W5" s="478"/>
      <c r="X5" s="478"/>
      <c r="Y5" s="478"/>
      <c r="Z5" s="478"/>
      <c r="AA5" s="479"/>
    </row>
    <row r="6" spans="1:29" s="7" customFormat="1" ht="39.950000000000003" customHeight="1">
      <c r="B6" s="482"/>
      <c r="C6" s="482"/>
      <c r="D6" s="475" t="s">
        <v>87</v>
      </c>
      <c r="E6" s="476"/>
      <c r="F6" s="476"/>
      <c r="G6" s="476"/>
      <c r="H6" s="476"/>
      <c r="I6" s="476"/>
      <c r="J6" s="476"/>
      <c r="K6" s="476"/>
      <c r="L6" s="476"/>
      <c r="M6" s="476"/>
      <c r="N6" s="5"/>
      <c r="O6" s="5"/>
      <c r="AB6" s="6"/>
      <c r="AC6" s="6"/>
    </row>
    <row r="7" spans="1:29" s="11" customFormat="1" ht="27.95" customHeight="1">
      <c r="A7" s="57"/>
      <c r="B7" s="469" t="s">
        <v>0</v>
      </c>
      <c r="C7" s="470"/>
      <c r="D7" s="468" t="s">
        <v>1</v>
      </c>
      <c r="E7" s="468"/>
      <c r="F7" s="468"/>
      <c r="G7" s="468"/>
      <c r="H7" s="468"/>
      <c r="I7" s="468"/>
      <c r="J7" s="468"/>
      <c r="K7" s="468"/>
      <c r="L7" s="468"/>
      <c r="M7" s="468"/>
      <c r="N7" s="468"/>
      <c r="O7" s="9"/>
      <c r="P7" s="29" t="str">
        <f>+D7</f>
        <v>Domestic currency against</v>
      </c>
      <c r="Q7" s="30"/>
      <c r="R7" s="30"/>
      <c r="S7" s="30"/>
      <c r="T7" s="30"/>
      <c r="U7" s="30"/>
      <c r="V7" s="30"/>
      <c r="W7" s="30"/>
      <c r="X7" s="30"/>
      <c r="Y7" s="31"/>
      <c r="Z7" s="10"/>
      <c r="AA7" s="10"/>
      <c r="AB7" s="10"/>
      <c r="AC7" s="10"/>
    </row>
    <row r="8" spans="1:29" s="11" customFormat="1" ht="27.95" customHeight="1">
      <c r="A8" s="57"/>
      <c r="B8" s="471"/>
      <c r="C8" s="472"/>
      <c r="D8" s="60" t="s">
        <v>7</v>
      </c>
      <c r="E8" s="60" t="s">
        <v>6</v>
      </c>
      <c r="F8" s="60" t="s">
        <v>5</v>
      </c>
      <c r="G8" s="60" t="s">
        <v>19</v>
      </c>
      <c r="H8" s="60" t="s">
        <v>4</v>
      </c>
      <c r="I8" s="60" t="s">
        <v>3</v>
      </c>
      <c r="J8" s="60" t="s">
        <v>22</v>
      </c>
      <c r="K8" s="60" t="s">
        <v>2</v>
      </c>
      <c r="L8" s="61" t="s">
        <v>61</v>
      </c>
      <c r="M8" s="473" t="s">
        <v>8</v>
      </c>
      <c r="N8" s="474"/>
      <c r="O8" s="12"/>
      <c r="P8" s="34" t="str">
        <f>+D8</f>
        <v>AUD</v>
      </c>
      <c r="Q8" s="34" t="str">
        <f t="shared" ref="Q8:W8" si="0">+E8</f>
        <v>CAD</v>
      </c>
      <c r="R8" s="34" t="str">
        <f t="shared" si="0"/>
        <v>CHF</v>
      </c>
      <c r="S8" s="34" t="str">
        <f t="shared" si="0"/>
        <v>EUR</v>
      </c>
      <c r="T8" s="34" t="str">
        <f t="shared" si="0"/>
        <v>GBP</v>
      </c>
      <c r="U8" s="34" t="str">
        <f t="shared" si="0"/>
        <v>JPY</v>
      </c>
      <c r="V8" s="34" t="str">
        <f t="shared" si="0"/>
        <v>SEK</v>
      </c>
      <c r="W8" s="34" t="str">
        <f t="shared" si="0"/>
        <v>USD</v>
      </c>
      <c r="X8" s="34" t="s">
        <v>85</v>
      </c>
      <c r="Y8" s="34" t="str">
        <f>+M8</f>
        <v>TOT</v>
      </c>
      <c r="Z8" s="10"/>
      <c r="AA8" s="35" t="str">
        <f>+M8</f>
        <v>TOT</v>
      </c>
      <c r="AB8" s="10"/>
      <c r="AC8" s="10"/>
    </row>
    <row r="9" spans="1:29" s="11" customFormat="1" ht="30" customHeight="1">
      <c r="A9" s="57"/>
      <c r="B9" s="181"/>
      <c r="C9" s="182" t="s">
        <v>50</v>
      </c>
      <c r="D9" s="379"/>
      <c r="E9" s="379"/>
      <c r="F9" s="379"/>
      <c r="G9" s="379"/>
      <c r="H9" s="379"/>
      <c r="I9" s="379"/>
      <c r="J9" s="379"/>
      <c r="K9" s="379"/>
      <c r="L9" s="380"/>
      <c r="M9" s="381"/>
      <c r="N9" s="183"/>
      <c r="O9" s="184"/>
      <c r="P9" s="124"/>
      <c r="Q9" s="124"/>
      <c r="R9" s="124"/>
      <c r="S9" s="124"/>
      <c r="T9" s="124"/>
      <c r="U9" s="124"/>
      <c r="V9" s="124"/>
      <c r="W9" s="124"/>
      <c r="X9" s="124"/>
      <c r="Y9" s="124"/>
      <c r="AA9" s="185"/>
      <c r="AB9" s="10"/>
      <c r="AC9" s="10"/>
    </row>
    <row r="10" spans="1:29" s="11" customFormat="1" ht="20.100000000000001" customHeight="1">
      <c r="A10" s="57"/>
      <c r="B10" s="37"/>
      <c r="C10" s="50" t="s">
        <v>10</v>
      </c>
      <c r="D10" s="382">
        <f>SUM(D11:D12)</f>
        <v>0</v>
      </c>
      <c r="E10" s="382">
        <f t="shared" ref="E10:L10" si="1">SUM(E11:E12)</f>
        <v>0</v>
      </c>
      <c r="F10" s="382">
        <f t="shared" si="1"/>
        <v>0</v>
      </c>
      <c r="G10" s="382">
        <f t="shared" si="1"/>
        <v>0</v>
      </c>
      <c r="H10" s="382">
        <f t="shared" si="1"/>
        <v>0</v>
      </c>
      <c r="I10" s="382">
        <f t="shared" si="1"/>
        <v>0</v>
      </c>
      <c r="J10" s="382">
        <f t="shared" si="1"/>
        <v>0</v>
      </c>
      <c r="K10" s="382">
        <f t="shared" si="1"/>
        <v>0</v>
      </c>
      <c r="L10" s="382">
        <f t="shared" si="1"/>
        <v>0</v>
      </c>
      <c r="M10" s="383">
        <f>+SUM(D10:L10)</f>
        <v>0</v>
      </c>
      <c r="N10" s="55"/>
      <c r="O10" s="13"/>
      <c r="P10" s="59">
        <f>+D10-SUM(D11:D12)</f>
        <v>0</v>
      </c>
      <c r="Q10" s="59">
        <f t="shared" ref="Q10:Y10" si="2">+E10-SUM(E11:E12)</f>
        <v>0</v>
      </c>
      <c r="R10" s="59">
        <f t="shared" si="2"/>
        <v>0</v>
      </c>
      <c r="S10" s="59">
        <f t="shared" si="2"/>
        <v>0</v>
      </c>
      <c r="T10" s="59">
        <f t="shared" si="2"/>
        <v>0</v>
      </c>
      <c r="U10" s="59">
        <f t="shared" si="2"/>
        <v>0</v>
      </c>
      <c r="V10" s="59">
        <f t="shared" si="2"/>
        <v>0</v>
      </c>
      <c r="W10" s="59">
        <f t="shared" si="2"/>
        <v>0</v>
      </c>
      <c r="X10" s="59">
        <f t="shared" si="2"/>
        <v>0</v>
      </c>
      <c r="Y10" s="59">
        <f t="shared" si="2"/>
        <v>0</v>
      </c>
      <c r="AA10" s="59">
        <f t="shared" ref="AA10:AA29" si="3">+M10-SUM(D10:L10)</f>
        <v>0</v>
      </c>
      <c r="AB10" s="10"/>
      <c r="AC10" s="10"/>
    </row>
    <row r="11" spans="1:29" s="11" customFormat="1" ht="20.100000000000001" customHeight="1">
      <c r="A11" s="57"/>
      <c r="B11" s="38"/>
      <c r="C11" s="51" t="s">
        <v>52</v>
      </c>
      <c r="D11" s="384"/>
      <c r="E11" s="384"/>
      <c r="F11" s="384"/>
      <c r="G11" s="384"/>
      <c r="H11" s="384"/>
      <c r="I11" s="384"/>
      <c r="J11" s="384"/>
      <c r="K11" s="384"/>
      <c r="L11" s="384"/>
      <c r="M11" s="383">
        <f t="shared" ref="M11:M98" si="4">+SUM(D11:L11)</f>
        <v>0</v>
      </c>
      <c r="N11" s="55"/>
      <c r="O11" s="13"/>
      <c r="P11" s="59"/>
      <c r="Q11" s="59"/>
      <c r="R11" s="59"/>
      <c r="S11" s="59"/>
      <c r="T11" s="59"/>
      <c r="U11" s="59"/>
      <c r="V11" s="59"/>
      <c r="W11" s="59"/>
      <c r="X11" s="59"/>
      <c r="Y11" s="59"/>
      <c r="AA11" s="59">
        <f t="shared" si="3"/>
        <v>0</v>
      </c>
      <c r="AB11" s="10"/>
      <c r="AC11" s="10"/>
    </row>
    <row r="12" spans="1:29" s="11" customFormat="1" ht="20.100000000000001" customHeight="1">
      <c r="A12" s="57"/>
      <c r="B12" s="38"/>
      <c r="C12" s="51" t="s">
        <v>53</v>
      </c>
      <c r="D12" s="384"/>
      <c r="E12" s="384"/>
      <c r="F12" s="384"/>
      <c r="G12" s="384"/>
      <c r="H12" s="384"/>
      <c r="I12" s="384"/>
      <c r="J12" s="384"/>
      <c r="K12" s="384"/>
      <c r="L12" s="384"/>
      <c r="M12" s="383">
        <f t="shared" si="4"/>
        <v>0</v>
      </c>
      <c r="N12" s="55"/>
      <c r="O12" s="13"/>
      <c r="P12" s="59"/>
      <c r="Q12" s="59"/>
      <c r="R12" s="59"/>
      <c r="S12" s="59"/>
      <c r="T12" s="59"/>
      <c r="U12" s="59"/>
      <c r="V12" s="59"/>
      <c r="W12" s="59"/>
      <c r="X12" s="59"/>
      <c r="Y12" s="59"/>
      <c r="AA12" s="59">
        <f t="shared" si="3"/>
        <v>0</v>
      </c>
      <c r="AB12" s="10"/>
      <c r="AC12" s="10"/>
    </row>
    <row r="13" spans="1:29" s="11" customFormat="1" ht="20.100000000000001" customHeight="1">
      <c r="A13" s="57"/>
      <c r="B13" s="37"/>
      <c r="C13" s="50" t="s">
        <v>11</v>
      </c>
      <c r="D13" s="382">
        <f>SUM(D14:D15)</f>
        <v>0</v>
      </c>
      <c r="E13" s="382">
        <f>SUM(E14:E15)</f>
        <v>0</v>
      </c>
      <c r="F13" s="382">
        <f t="shared" ref="F13:L13" si="5">SUM(F14:F15)</f>
        <v>0</v>
      </c>
      <c r="G13" s="382">
        <f t="shared" si="5"/>
        <v>0</v>
      </c>
      <c r="H13" s="382">
        <f t="shared" si="5"/>
        <v>0</v>
      </c>
      <c r="I13" s="382">
        <f t="shared" si="5"/>
        <v>0</v>
      </c>
      <c r="J13" s="382">
        <f t="shared" si="5"/>
        <v>0</v>
      </c>
      <c r="K13" s="382">
        <f t="shared" si="5"/>
        <v>0</v>
      </c>
      <c r="L13" s="382">
        <f t="shared" si="5"/>
        <v>0</v>
      </c>
      <c r="M13" s="383">
        <f>+SUM(D13:L13)</f>
        <v>0</v>
      </c>
      <c r="N13" s="55"/>
      <c r="O13" s="13"/>
      <c r="P13" s="59">
        <f>+D13-SUM(D14:D15)</f>
        <v>0</v>
      </c>
      <c r="Q13" s="59">
        <f t="shared" ref="Q13:Y13" si="6">+E13-SUM(E14:E15)</f>
        <v>0</v>
      </c>
      <c r="R13" s="59">
        <f t="shared" si="6"/>
        <v>0</v>
      </c>
      <c r="S13" s="59">
        <f t="shared" si="6"/>
        <v>0</v>
      </c>
      <c r="T13" s="59">
        <f t="shared" si="6"/>
        <v>0</v>
      </c>
      <c r="U13" s="59">
        <f t="shared" si="6"/>
        <v>0</v>
      </c>
      <c r="V13" s="59">
        <f t="shared" si="6"/>
        <v>0</v>
      </c>
      <c r="W13" s="59">
        <f t="shared" si="6"/>
        <v>0</v>
      </c>
      <c r="X13" s="59">
        <f t="shared" si="6"/>
        <v>0</v>
      </c>
      <c r="Y13" s="59">
        <f t="shared" si="6"/>
        <v>0</v>
      </c>
      <c r="AA13" s="59">
        <f t="shared" si="3"/>
        <v>0</v>
      </c>
      <c r="AB13" s="10"/>
      <c r="AC13" s="10"/>
    </row>
    <row r="14" spans="1:29" s="11" customFormat="1" ht="20.100000000000001" customHeight="1">
      <c r="A14" s="57"/>
      <c r="B14" s="37"/>
      <c r="C14" s="51" t="s">
        <v>52</v>
      </c>
      <c r="D14" s="384"/>
      <c r="E14" s="384"/>
      <c r="F14" s="384"/>
      <c r="G14" s="384"/>
      <c r="H14" s="384"/>
      <c r="I14" s="384"/>
      <c r="J14" s="384"/>
      <c r="K14" s="384"/>
      <c r="L14" s="384"/>
      <c r="M14" s="383">
        <f t="shared" si="4"/>
        <v>0</v>
      </c>
      <c r="N14" s="55"/>
      <c r="O14" s="13"/>
      <c r="P14" s="59"/>
      <c r="Q14" s="59"/>
      <c r="R14" s="59"/>
      <c r="S14" s="59"/>
      <c r="T14" s="59"/>
      <c r="U14" s="59"/>
      <c r="V14" s="59"/>
      <c r="W14" s="59"/>
      <c r="X14" s="59"/>
      <c r="Y14" s="59"/>
      <c r="AA14" s="59">
        <f t="shared" si="3"/>
        <v>0</v>
      </c>
      <c r="AB14" s="10"/>
      <c r="AC14" s="10"/>
    </row>
    <row r="15" spans="1:29" s="11" customFormat="1" ht="20.100000000000001" customHeight="1">
      <c r="A15" s="57"/>
      <c r="B15" s="37"/>
      <c r="C15" s="51" t="s">
        <v>53</v>
      </c>
      <c r="D15" s="384"/>
      <c r="E15" s="384"/>
      <c r="F15" s="384"/>
      <c r="G15" s="384"/>
      <c r="H15" s="384"/>
      <c r="I15" s="384"/>
      <c r="J15" s="384"/>
      <c r="K15" s="384"/>
      <c r="L15" s="384"/>
      <c r="M15" s="383">
        <f t="shared" si="4"/>
        <v>0</v>
      </c>
      <c r="N15" s="55"/>
      <c r="O15" s="13"/>
      <c r="P15" s="59"/>
      <c r="Q15" s="59"/>
      <c r="R15" s="59"/>
      <c r="S15" s="59"/>
      <c r="T15" s="59"/>
      <c r="U15" s="59"/>
      <c r="V15" s="59"/>
      <c r="W15" s="59"/>
      <c r="X15" s="59"/>
      <c r="Y15" s="59"/>
      <c r="AA15" s="59">
        <f>+M15-SUM(D15:L15)</f>
        <v>0</v>
      </c>
      <c r="AB15" s="10"/>
      <c r="AC15" s="10"/>
    </row>
    <row r="16" spans="1:29" s="11" customFormat="1" ht="20.100000000000001" customHeight="1">
      <c r="A16" s="57"/>
      <c r="B16" s="37"/>
      <c r="C16" s="38"/>
      <c r="D16" s="385"/>
      <c r="E16" s="385"/>
      <c r="F16" s="385"/>
      <c r="G16" s="385"/>
      <c r="H16" s="385"/>
      <c r="I16" s="385"/>
      <c r="J16" s="385"/>
      <c r="K16" s="385"/>
      <c r="L16" s="385"/>
      <c r="M16" s="382"/>
      <c r="N16" s="55"/>
      <c r="O16" s="13"/>
      <c r="P16" s="59"/>
      <c r="Q16" s="59"/>
      <c r="R16" s="59"/>
      <c r="S16" s="59"/>
      <c r="T16" s="59"/>
      <c r="U16" s="59"/>
      <c r="V16" s="59"/>
      <c r="W16" s="59"/>
      <c r="X16" s="59"/>
      <c r="Y16" s="59"/>
      <c r="AA16" s="59"/>
      <c r="AB16" s="10"/>
      <c r="AC16" s="10"/>
    </row>
    <row r="17" spans="1:29" s="11" customFormat="1" ht="20.100000000000001" customHeight="1">
      <c r="A17" s="57"/>
      <c r="B17" s="38"/>
      <c r="C17" s="51" t="s">
        <v>78</v>
      </c>
      <c r="D17" s="384"/>
      <c r="E17" s="384"/>
      <c r="F17" s="384"/>
      <c r="G17" s="384"/>
      <c r="H17" s="384"/>
      <c r="I17" s="384"/>
      <c r="J17" s="384"/>
      <c r="K17" s="384"/>
      <c r="L17" s="384"/>
      <c r="M17" s="383">
        <f t="shared" si="4"/>
        <v>0</v>
      </c>
      <c r="N17" s="55"/>
      <c r="O17" s="13"/>
      <c r="P17" s="59">
        <f t="shared" ref="P17:Y17" si="7">+D13-SUM(D17:D22)</f>
        <v>0</v>
      </c>
      <c r="Q17" s="59">
        <f t="shared" si="7"/>
        <v>0</v>
      </c>
      <c r="R17" s="59">
        <f t="shared" si="7"/>
        <v>0</v>
      </c>
      <c r="S17" s="59">
        <f t="shared" si="7"/>
        <v>0</v>
      </c>
      <c r="T17" s="59">
        <f t="shared" si="7"/>
        <v>0</v>
      </c>
      <c r="U17" s="59">
        <f t="shared" si="7"/>
        <v>0</v>
      </c>
      <c r="V17" s="59">
        <f t="shared" si="7"/>
        <v>0</v>
      </c>
      <c r="W17" s="59">
        <f t="shared" si="7"/>
        <v>0</v>
      </c>
      <c r="X17" s="59">
        <f t="shared" si="7"/>
        <v>0</v>
      </c>
      <c r="Y17" s="59">
        <f t="shared" si="7"/>
        <v>0</v>
      </c>
      <c r="AA17" s="59">
        <f t="shared" si="3"/>
        <v>0</v>
      </c>
      <c r="AB17" s="10"/>
      <c r="AC17" s="10"/>
    </row>
    <row r="18" spans="1:29" s="11" customFormat="1" ht="20.100000000000001" customHeight="1">
      <c r="A18" s="57"/>
      <c r="B18" s="38"/>
      <c r="C18" s="51" t="s">
        <v>64</v>
      </c>
      <c r="D18" s="384"/>
      <c r="E18" s="384"/>
      <c r="F18" s="384"/>
      <c r="G18" s="384"/>
      <c r="H18" s="384"/>
      <c r="I18" s="384"/>
      <c r="J18" s="384"/>
      <c r="K18" s="384"/>
      <c r="L18" s="384"/>
      <c r="M18" s="383">
        <f t="shared" si="4"/>
        <v>0</v>
      </c>
      <c r="N18" s="55"/>
      <c r="O18" s="13"/>
      <c r="P18" s="59"/>
      <c r="Q18" s="59"/>
      <c r="R18" s="59"/>
      <c r="S18" s="59"/>
      <c r="T18" s="59"/>
      <c r="U18" s="59"/>
      <c r="V18" s="59"/>
      <c r="W18" s="59"/>
      <c r="X18" s="59"/>
      <c r="Y18" s="59"/>
      <c r="AA18" s="59">
        <f t="shared" si="3"/>
        <v>0</v>
      </c>
      <c r="AB18" s="10"/>
      <c r="AC18" s="10"/>
    </row>
    <row r="19" spans="1:29" s="11" customFormat="1" ht="20.100000000000001" customHeight="1">
      <c r="A19" s="57"/>
      <c r="B19" s="38"/>
      <c r="C19" s="51" t="s">
        <v>119</v>
      </c>
      <c r="D19" s="384"/>
      <c r="E19" s="384"/>
      <c r="F19" s="384"/>
      <c r="G19" s="384"/>
      <c r="H19" s="384"/>
      <c r="I19" s="384"/>
      <c r="J19" s="384"/>
      <c r="K19" s="384"/>
      <c r="L19" s="384"/>
      <c r="M19" s="383">
        <f t="shared" si="4"/>
        <v>0</v>
      </c>
      <c r="N19" s="55"/>
      <c r="O19" s="13"/>
      <c r="P19" s="59"/>
      <c r="Q19" s="59"/>
      <c r="R19" s="59"/>
      <c r="S19" s="59"/>
      <c r="T19" s="59"/>
      <c r="U19" s="59"/>
      <c r="V19" s="59"/>
      <c r="W19" s="59"/>
      <c r="X19" s="59"/>
      <c r="Y19" s="59"/>
      <c r="AA19" s="59">
        <f t="shared" si="3"/>
        <v>0</v>
      </c>
      <c r="AB19" s="10"/>
      <c r="AC19" s="10"/>
    </row>
    <row r="20" spans="1:29" s="11" customFormat="1" ht="20.100000000000001" customHeight="1">
      <c r="A20" s="57"/>
      <c r="B20" s="38"/>
      <c r="C20" s="51" t="s">
        <v>79</v>
      </c>
      <c r="D20" s="384"/>
      <c r="E20" s="384"/>
      <c r="F20" s="384"/>
      <c r="G20" s="384"/>
      <c r="H20" s="384"/>
      <c r="I20" s="384"/>
      <c r="J20" s="384"/>
      <c r="K20" s="384"/>
      <c r="L20" s="384"/>
      <c r="M20" s="383">
        <f t="shared" si="4"/>
        <v>0</v>
      </c>
      <c r="N20" s="55"/>
      <c r="O20" s="13"/>
      <c r="P20" s="59"/>
      <c r="Q20" s="59"/>
      <c r="R20" s="59"/>
      <c r="S20" s="59"/>
      <c r="T20" s="59"/>
      <c r="U20" s="59"/>
      <c r="V20" s="59"/>
      <c r="W20" s="59"/>
      <c r="X20" s="59"/>
      <c r="Y20" s="59"/>
      <c r="AA20" s="59">
        <f t="shared" si="3"/>
        <v>0</v>
      </c>
      <c r="AB20" s="10"/>
      <c r="AC20" s="10"/>
    </row>
    <row r="21" spans="1:29" s="11" customFormat="1" ht="20.100000000000001" customHeight="1">
      <c r="A21" s="57"/>
      <c r="B21" s="38"/>
      <c r="C21" s="51" t="s">
        <v>45</v>
      </c>
      <c r="D21" s="384"/>
      <c r="E21" s="384"/>
      <c r="F21" s="384"/>
      <c r="G21" s="384"/>
      <c r="H21" s="384"/>
      <c r="I21" s="384"/>
      <c r="J21" s="384"/>
      <c r="K21" s="384"/>
      <c r="L21" s="384"/>
      <c r="M21" s="383">
        <f>+SUM(D21:L21)</f>
        <v>0</v>
      </c>
      <c r="N21" s="55"/>
      <c r="O21" s="13"/>
      <c r="P21" s="59"/>
      <c r="Q21" s="59"/>
      <c r="R21" s="59"/>
      <c r="S21" s="59"/>
      <c r="T21" s="59"/>
      <c r="U21" s="59"/>
      <c r="V21" s="59"/>
      <c r="W21" s="59"/>
      <c r="X21" s="59"/>
      <c r="Y21" s="59"/>
      <c r="AA21" s="59">
        <f>+M21-SUM(D21:L21)</f>
        <v>0</v>
      </c>
      <c r="AB21" s="10"/>
      <c r="AC21" s="10"/>
    </row>
    <row r="22" spans="1:29" s="11" customFormat="1" ht="20.100000000000001" customHeight="1">
      <c r="A22" s="57"/>
      <c r="B22" s="38"/>
      <c r="C22" s="51" t="s">
        <v>96</v>
      </c>
      <c r="D22" s="384"/>
      <c r="E22" s="384"/>
      <c r="F22" s="384"/>
      <c r="G22" s="384"/>
      <c r="H22" s="384"/>
      <c r="I22" s="384"/>
      <c r="J22" s="384"/>
      <c r="K22" s="384"/>
      <c r="L22" s="384"/>
      <c r="M22" s="383">
        <f t="shared" si="4"/>
        <v>0</v>
      </c>
      <c r="N22" s="55"/>
      <c r="O22" s="13"/>
      <c r="P22" s="59"/>
      <c r="Q22" s="59"/>
      <c r="R22" s="59"/>
      <c r="S22" s="59"/>
      <c r="T22" s="59"/>
      <c r="U22" s="59"/>
      <c r="V22" s="59"/>
      <c r="W22" s="59"/>
      <c r="X22" s="59"/>
      <c r="Y22" s="59"/>
      <c r="AA22" s="59">
        <f t="shared" si="3"/>
        <v>0</v>
      </c>
      <c r="AB22" s="10"/>
      <c r="AC22" s="10"/>
    </row>
    <row r="23" spans="1:29" s="11" customFormat="1" ht="20.100000000000001" customHeight="1">
      <c r="A23" s="57"/>
      <c r="B23" s="38"/>
      <c r="C23" s="51"/>
      <c r="D23" s="386"/>
      <c r="E23" s="386"/>
      <c r="F23" s="386"/>
      <c r="G23" s="386"/>
      <c r="H23" s="386"/>
      <c r="I23" s="386"/>
      <c r="J23" s="386"/>
      <c r="K23" s="386"/>
      <c r="L23" s="386"/>
      <c r="M23" s="382"/>
      <c r="N23" s="55"/>
      <c r="O23" s="13"/>
      <c r="P23" s="59"/>
      <c r="Q23" s="59"/>
      <c r="R23" s="59"/>
      <c r="S23" s="59"/>
      <c r="T23" s="59"/>
      <c r="U23" s="59"/>
      <c r="V23" s="59"/>
      <c r="W23" s="59"/>
      <c r="X23" s="59"/>
      <c r="Y23" s="59"/>
      <c r="AA23" s="59"/>
      <c r="AB23" s="10"/>
      <c r="AC23" s="10"/>
    </row>
    <row r="24" spans="1:29" s="11" customFormat="1" ht="20.100000000000001" customHeight="1">
      <c r="A24" s="57"/>
      <c r="B24" s="38"/>
      <c r="C24" s="50" t="s">
        <v>12</v>
      </c>
      <c r="D24" s="382">
        <f t="shared" ref="D24:L24" si="8">SUM(D25:D26)</f>
        <v>0</v>
      </c>
      <c r="E24" s="382">
        <f t="shared" si="8"/>
        <v>0</v>
      </c>
      <c r="F24" s="382">
        <f t="shared" si="8"/>
        <v>0</v>
      </c>
      <c r="G24" s="382">
        <f t="shared" si="8"/>
        <v>0</v>
      </c>
      <c r="H24" s="382">
        <f t="shared" si="8"/>
        <v>0</v>
      </c>
      <c r="I24" s="382">
        <f t="shared" si="8"/>
        <v>0</v>
      </c>
      <c r="J24" s="382">
        <f t="shared" si="8"/>
        <v>0</v>
      </c>
      <c r="K24" s="382">
        <f t="shared" si="8"/>
        <v>0</v>
      </c>
      <c r="L24" s="382">
        <f t="shared" si="8"/>
        <v>0</v>
      </c>
      <c r="M24" s="383">
        <f>+SUM(D24:L24)</f>
        <v>0</v>
      </c>
      <c r="N24" s="55"/>
      <c r="O24" s="13"/>
      <c r="P24" s="59">
        <f>+D24-SUM(D25:D26)</f>
        <v>0</v>
      </c>
      <c r="Q24" s="59">
        <f t="shared" ref="Q24:Y24" si="9">+E24-SUM(E25:E26)</f>
        <v>0</v>
      </c>
      <c r="R24" s="59">
        <f t="shared" si="9"/>
        <v>0</v>
      </c>
      <c r="S24" s="59">
        <f t="shared" si="9"/>
        <v>0</v>
      </c>
      <c r="T24" s="59">
        <f t="shared" si="9"/>
        <v>0</v>
      </c>
      <c r="U24" s="59">
        <f t="shared" si="9"/>
        <v>0</v>
      </c>
      <c r="V24" s="59">
        <f t="shared" si="9"/>
        <v>0</v>
      </c>
      <c r="W24" s="59">
        <f t="shared" si="9"/>
        <v>0</v>
      </c>
      <c r="X24" s="59">
        <f t="shared" si="9"/>
        <v>0</v>
      </c>
      <c r="Y24" s="59">
        <f t="shared" si="9"/>
        <v>0</v>
      </c>
      <c r="AA24" s="59">
        <f t="shared" si="3"/>
        <v>0</v>
      </c>
      <c r="AB24" s="10"/>
      <c r="AC24" s="10"/>
    </row>
    <row r="25" spans="1:29" s="21" customFormat="1" ht="20.100000000000001" customHeight="1">
      <c r="A25" s="58"/>
      <c r="B25" s="56"/>
      <c r="C25" s="51" t="s">
        <v>52</v>
      </c>
      <c r="D25" s="384"/>
      <c r="E25" s="384"/>
      <c r="F25" s="384"/>
      <c r="G25" s="384"/>
      <c r="H25" s="384"/>
      <c r="I25" s="384"/>
      <c r="J25" s="384"/>
      <c r="K25" s="384"/>
      <c r="L25" s="384"/>
      <c r="M25" s="383">
        <f>+SUM(D25:L25)</f>
        <v>0</v>
      </c>
      <c r="N25" s="55"/>
      <c r="O25" s="18"/>
      <c r="P25" s="59"/>
      <c r="Q25" s="59"/>
      <c r="R25" s="59"/>
      <c r="S25" s="59"/>
      <c r="T25" s="59"/>
      <c r="U25" s="59"/>
      <c r="V25" s="59"/>
      <c r="W25" s="59"/>
      <c r="X25" s="59"/>
      <c r="Y25" s="59"/>
      <c r="Z25" s="11"/>
      <c r="AA25" s="59">
        <f t="shared" si="3"/>
        <v>0</v>
      </c>
      <c r="AB25" s="20"/>
      <c r="AC25" s="20"/>
    </row>
    <row r="26" spans="1:29" s="11" customFormat="1" ht="20.100000000000001" customHeight="1">
      <c r="A26" s="57"/>
      <c r="B26" s="38"/>
      <c r="C26" s="51" t="s">
        <v>53</v>
      </c>
      <c r="D26" s="384"/>
      <c r="E26" s="384"/>
      <c r="F26" s="384"/>
      <c r="G26" s="384"/>
      <c r="H26" s="384"/>
      <c r="I26" s="384"/>
      <c r="J26" s="384"/>
      <c r="K26" s="384"/>
      <c r="L26" s="384"/>
      <c r="M26" s="383">
        <f>+SUM(D26:L26)</f>
        <v>0</v>
      </c>
      <c r="N26" s="55"/>
      <c r="O26" s="13"/>
      <c r="P26" s="59"/>
      <c r="Q26" s="59"/>
      <c r="R26" s="59"/>
      <c r="S26" s="59"/>
      <c r="T26" s="59"/>
      <c r="U26" s="59"/>
      <c r="V26" s="59"/>
      <c r="W26" s="59"/>
      <c r="X26" s="59"/>
      <c r="Y26" s="59"/>
      <c r="AA26" s="59">
        <f t="shared" si="3"/>
        <v>0</v>
      </c>
      <c r="AB26" s="10"/>
      <c r="AC26" s="10"/>
    </row>
    <row r="27" spans="1:29" s="11" customFormat="1" ht="30" customHeight="1">
      <c r="A27" s="57"/>
      <c r="B27" s="37"/>
      <c r="C27" s="49" t="s">
        <v>46</v>
      </c>
      <c r="D27" s="387">
        <f t="shared" ref="D27:L27" si="10">+SUM(D24,D13,D10)</f>
        <v>0</v>
      </c>
      <c r="E27" s="387">
        <f t="shared" si="10"/>
        <v>0</v>
      </c>
      <c r="F27" s="387">
        <f t="shared" si="10"/>
        <v>0</v>
      </c>
      <c r="G27" s="387">
        <f t="shared" si="10"/>
        <v>0</v>
      </c>
      <c r="H27" s="387">
        <f t="shared" si="10"/>
        <v>0</v>
      </c>
      <c r="I27" s="387">
        <f t="shared" si="10"/>
        <v>0</v>
      </c>
      <c r="J27" s="387">
        <f t="shared" si="10"/>
        <v>0</v>
      </c>
      <c r="K27" s="387">
        <f t="shared" si="10"/>
        <v>0</v>
      </c>
      <c r="L27" s="387">
        <f t="shared" si="10"/>
        <v>0</v>
      </c>
      <c r="M27" s="388">
        <f t="shared" si="4"/>
        <v>0</v>
      </c>
      <c r="N27" s="55"/>
      <c r="O27" s="13"/>
      <c r="P27" s="59">
        <f t="shared" ref="P27:Y27" si="11">+D27-D10-D13-D24</f>
        <v>0</v>
      </c>
      <c r="Q27" s="59">
        <f t="shared" si="11"/>
        <v>0</v>
      </c>
      <c r="R27" s="59">
        <f t="shared" si="11"/>
        <v>0</v>
      </c>
      <c r="S27" s="59">
        <f t="shared" si="11"/>
        <v>0</v>
      </c>
      <c r="T27" s="59">
        <f t="shared" si="11"/>
        <v>0</v>
      </c>
      <c r="U27" s="59">
        <f t="shared" si="11"/>
        <v>0</v>
      </c>
      <c r="V27" s="59">
        <f t="shared" si="11"/>
        <v>0</v>
      </c>
      <c r="W27" s="59">
        <f t="shared" si="11"/>
        <v>0</v>
      </c>
      <c r="X27" s="59">
        <f t="shared" si="11"/>
        <v>0</v>
      </c>
      <c r="Y27" s="59">
        <f t="shared" si="11"/>
        <v>0</v>
      </c>
      <c r="AA27" s="59">
        <f t="shared" si="3"/>
        <v>0</v>
      </c>
      <c r="AB27" s="10"/>
      <c r="AC27" s="10"/>
    </row>
    <row r="28" spans="1:29" s="21" customFormat="1" ht="20.100000000000001" customHeight="1">
      <c r="A28" s="58"/>
      <c r="B28" s="56"/>
      <c r="C28" s="52" t="s">
        <v>143</v>
      </c>
      <c r="D28" s="389"/>
      <c r="E28" s="389"/>
      <c r="F28" s="389"/>
      <c r="G28" s="389"/>
      <c r="H28" s="389"/>
      <c r="I28" s="389"/>
      <c r="J28" s="389"/>
      <c r="K28" s="389"/>
      <c r="L28" s="389"/>
      <c r="M28" s="383">
        <f t="shared" si="4"/>
        <v>0</v>
      </c>
      <c r="N28" s="55"/>
      <c r="O28" s="18"/>
      <c r="P28" s="59">
        <f>+IF((D28+D29&gt;D27),111,0)</f>
        <v>0</v>
      </c>
      <c r="Q28" s="59">
        <f t="shared" ref="Q28:Y28" si="12">+IF((E28+E29&gt;E27),111,0)</f>
        <v>0</v>
      </c>
      <c r="R28" s="59">
        <f t="shared" si="12"/>
        <v>0</v>
      </c>
      <c r="S28" s="59">
        <f t="shared" si="12"/>
        <v>0</v>
      </c>
      <c r="T28" s="59">
        <f t="shared" si="12"/>
        <v>0</v>
      </c>
      <c r="U28" s="59">
        <f t="shared" si="12"/>
        <v>0</v>
      </c>
      <c r="V28" s="59">
        <f t="shared" si="12"/>
        <v>0</v>
      </c>
      <c r="W28" s="59">
        <f t="shared" si="12"/>
        <v>0</v>
      </c>
      <c r="X28" s="59">
        <f t="shared" si="12"/>
        <v>0</v>
      </c>
      <c r="Y28" s="59">
        <f t="shared" si="12"/>
        <v>0</v>
      </c>
      <c r="Z28" s="11"/>
      <c r="AA28" s="59">
        <f t="shared" si="3"/>
        <v>0</v>
      </c>
      <c r="AB28" s="20"/>
      <c r="AC28" s="20"/>
    </row>
    <row r="29" spans="1:29" s="21" customFormat="1" ht="20.100000000000001" customHeight="1">
      <c r="A29" s="58"/>
      <c r="B29" s="56"/>
      <c r="C29" s="52" t="s">
        <v>144</v>
      </c>
      <c r="D29" s="389"/>
      <c r="E29" s="389"/>
      <c r="F29" s="389"/>
      <c r="G29" s="389"/>
      <c r="H29" s="389"/>
      <c r="I29" s="389"/>
      <c r="J29" s="389"/>
      <c r="K29" s="389"/>
      <c r="L29" s="389"/>
      <c r="M29" s="383">
        <f t="shared" si="4"/>
        <v>0</v>
      </c>
      <c r="N29" s="55"/>
      <c r="O29" s="18"/>
      <c r="P29" s="59"/>
      <c r="Q29" s="59"/>
      <c r="R29" s="59"/>
      <c r="S29" s="59"/>
      <c r="T29" s="59"/>
      <c r="U29" s="59"/>
      <c r="V29" s="59"/>
      <c r="W29" s="59"/>
      <c r="X29" s="59"/>
      <c r="Y29" s="59"/>
      <c r="Z29" s="11"/>
      <c r="AA29" s="59">
        <f t="shared" si="3"/>
        <v>0</v>
      </c>
      <c r="AB29" s="20"/>
      <c r="AC29" s="20"/>
    </row>
    <row r="30" spans="1:29" s="21" customFormat="1" ht="20.100000000000001" customHeight="1">
      <c r="A30" s="58"/>
      <c r="B30" s="44"/>
      <c r="C30" s="52" t="s">
        <v>103</v>
      </c>
      <c r="D30" s="389"/>
      <c r="E30" s="389"/>
      <c r="F30" s="389"/>
      <c r="G30" s="389"/>
      <c r="H30" s="389"/>
      <c r="I30" s="389"/>
      <c r="J30" s="389"/>
      <c r="K30" s="389"/>
      <c r="L30" s="389"/>
      <c r="M30" s="383">
        <f>+SUM(D30:L30)</f>
        <v>0</v>
      </c>
      <c r="N30" s="55"/>
      <c r="O30" s="18"/>
      <c r="P30" s="59">
        <f>+IF((D30&gt;D27),111,0)</f>
        <v>0</v>
      </c>
      <c r="Q30" s="59">
        <f t="shared" ref="Q30:Y30" si="13">+IF((E30&gt;E27),111,0)</f>
        <v>0</v>
      </c>
      <c r="R30" s="59">
        <f t="shared" si="13"/>
        <v>0</v>
      </c>
      <c r="S30" s="59">
        <f t="shared" si="13"/>
        <v>0</v>
      </c>
      <c r="T30" s="59">
        <f t="shared" si="13"/>
        <v>0</v>
      </c>
      <c r="U30" s="59">
        <f t="shared" si="13"/>
        <v>0</v>
      </c>
      <c r="V30" s="59">
        <f t="shared" si="13"/>
        <v>0</v>
      </c>
      <c r="W30" s="59">
        <f t="shared" si="13"/>
        <v>0</v>
      </c>
      <c r="X30" s="59">
        <f t="shared" si="13"/>
        <v>0</v>
      </c>
      <c r="Y30" s="59">
        <f t="shared" si="13"/>
        <v>0</v>
      </c>
      <c r="Z30" s="11"/>
      <c r="AA30" s="59">
        <f>+M30-SUM(D30:L30)</f>
        <v>0</v>
      </c>
      <c r="AB30" s="20"/>
      <c r="AC30" s="20"/>
    </row>
    <row r="31" spans="1:29" s="21" customFormat="1" ht="20.100000000000001" customHeight="1">
      <c r="A31" s="58"/>
      <c r="B31" s="44"/>
      <c r="C31" s="52" t="s">
        <v>150</v>
      </c>
      <c r="D31" s="390"/>
      <c r="E31" s="390"/>
      <c r="F31" s="390"/>
      <c r="G31" s="389"/>
      <c r="H31" s="390"/>
      <c r="I31" s="389"/>
      <c r="J31" s="390"/>
      <c r="K31" s="389"/>
      <c r="L31" s="390"/>
      <c r="M31" s="391"/>
      <c r="N31" s="55"/>
      <c r="O31" s="18"/>
      <c r="P31" s="59"/>
      <c r="Q31" s="59"/>
      <c r="R31" s="59"/>
      <c r="S31" s="59">
        <f>+IF((G31&gt;G27),111,0)</f>
        <v>0</v>
      </c>
      <c r="T31" s="59"/>
      <c r="U31" s="59">
        <f>+IF((I31&gt;I27),111,0)</f>
        <v>0</v>
      </c>
      <c r="V31" s="59"/>
      <c r="W31" s="59">
        <f>+IF((K31&gt;K27),111,0)</f>
        <v>0</v>
      </c>
      <c r="X31" s="59"/>
      <c r="Y31" s="59"/>
      <c r="Z31" s="11"/>
      <c r="AA31" s="59"/>
      <c r="AB31" s="20"/>
      <c r="AC31" s="20"/>
    </row>
    <row r="32" spans="1:29" s="11" customFormat="1" ht="30" customHeight="1">
      <c r="A32" s="57"/>
      <c r="B32" s="186"/>
      <c r="C32" s="49" t="s">
        <v>97</v>
      </c>
      <c r="D32" s="392"/>
      <c r="E32" s="392"/>
      <c r="F32" s="392"/>
      <c r="G32" s="392"/>
      <c r="H32" s="392"/>
      <c r="I32" s="392"/>
      <c r="J32" s="392"/>
      <c r="K32" s="392"/>
      <c r="L32" s="392"/>
      <c r="M32" s="383"/>
      <c r="N32" s="55"/>
      <c r="O32" s="187"/>
      <c r="P32" s="59"/>
      <c r="Q32" s="59"/>
      <c r="R32" s="59"/>
      <c r="S32" s="59"/>
      <c r="T32" s="59"/>
      <c r="U32" s="59"/>
      <c r="V32" s="59"/>
      <c r="W32" s="59"/>
      <c r="X32" s="59"/>
      <c r="Y32" s="59"/>
      <c r="AA32" s="59"/>
      <c r="AB32" s="10"/>
      <c r="AC32" s="10"/>
    </row>
    <row r="33" spans="1:29" s="11" customFormat="1" ht="20.100000000000001" customHeight="1">
      <c r="A33" s="57"/>
      <c r="B33" s="37"/>
      <c r="C33" s="50" t="s">
        <v>10</v>
      </c>
      <c r="D33" s="382">
        <f>SUM(D34:D35)</f>
        <v>0</v>
      </c>
      <c r="E33" s="382">
        <f t="shared" ref="E33:L33" si="14">SUM(E34:E35)</f>
        <v>0</v>
      </c>
      <c r="F33" s="382">
        <f t="shared" si="14"/>
        <v>0</v>
      </c>
      <c r="G33" s="382">
        <f t="shared" si="14"/>
        <v>0</v>
      </c>
      <c r="H33" s="382">
        <f t="shared" si="14"/>
        <v>0</v>
      </c>
      <c r="I33" s="382">
        <f t="shared" si="14"/>
        <v>0</v>
      </c>
      <c r="J33" s="382">
        <f t="shared" si="14"/>
        <v>0</v>
      </c>
      <c r="K33" s="382">
        <f t="shared" si="14"/>
        <v>0</v>
      </c>
      <c r="L33" s="382">
        <f t="shared" si="14"/>
        <v>0</v>
      </c>
      <c r="M33" s="383">
        <f t="shared" si="4"/>
        <v>0</v>
      </c>
      <c r="N33" s="55"/>
      <c r="O33" s="13"/>
      <c r="P33" s="59">
        <f t="shared" ref="P33:Y33" si="15">+D33-SUM(D34:D35)</f>
        <v>0</v>
      </c>
      <c r="Q33" s="59">
        <f t="shared" si="15"/>
        <v>0</v>
      </c>
      <c r="R33" s="59">
        <f t="shared" si="15"/>
        <v>0</v>
      </c>
      <c r="S33" s="59">
        <f t="shared" si="15"/>
        <v>0</v>
      </c>
      <c r="T33" s="59">
        <f t="shared" si="15"/>
        <v>0</v>
      </c>
      <c r="U33" s="59">
        <f t="shared" si="15"/>
        <v>0</v>
      </c>
      <c r="V33" s="59">
        <f t="shared" si="15"/>
        <v>0</v>
      </c>
      <c r="W33" s="59">
        <f t="shared" si="15"/>
        <v>0</v>
      </c>
      <c r="X33" s="59">
        <f t="shared" si="15"/>
        <v>0</v>
      </c>
      <c r="Y33" s="59">
        <f t="shared" si="15"/>
        <v>0</v>
      </c>
      <c r="AA33" s="59">
        <f t="shared" ref="AA33:AA53" si="16">+M33-SUM(D33:L33)</f>
        <v>0</v>
      </c>
      <c r="AB33" s="10"/>
      <c r="AC33" s="10"/>
    </row>
    <row r="34" spans="1:29" s="11" customFormat="1" ht="20.100000000000001" customHeight="1">
      <c r="A34" s="57"/>
      <c r="B34" s="38"/>
      <c r="C34" s="51" t="s">
        <v>52</v>
      </c>
      <c r="D34" s="384"/>
      <c r="E34" s="384"/>
      <c r="F34" s="384"/>
      <c r="G34" s="384"/>
      <c r="H34" s="384"/>
      <c r="I34" s="384"/>
      <c r="J34" s="384"/>
      <c r="K34" s="384"/>
      <c r="L34" s="384"/>
      <c r="M34" s="383">
        <f t="shared" si="4"/>
        <v>0</v>
      </c>
      <c r="N34" s="55"/>
      <c r="O34" s="13"/>
      <c r="P34" s="59"/>
      <c r="Q34" s="59"/>
      <c r="R34" s="59"/>
      <c r="S34" s="59"/>
      <c r="T34" s="59"/>
      <c r="U34" s="59"/>
      <c r="V34" s="59"/>
      <c r="W34" s="59"/>
      <c r="X34" s="59"/>
      <c r="Y34" s="59"/>
      <c r="AA34" s="59">
        <f t="shared" si="16"/>
        <v>0</v>
      </c>
      <c r="AB34" s="10"/>
      <c r="AC34" s="10"/>
    </row>
    <row r="35" spans="1:29" s="11" customFormat="1" ht="20.100000000000001" customHeight="1">
      <c r="A35" s="57"/>
      <c r="B35" s="38"/>
      <c r="C35" s="51" t="s">
        <v>53</v>
      </c>
      <c r="D35" s="384"/>
      <c r="E35" s="384"/>
      <c r="F35" s="384"/>
      <c r="G35" s="384"/>
      <c r="H35" s="384"/>
      <c r="I35" s="384"/>
      <c r="J35" s="384"/>
      <c r="K35" s="384"/>
      <c r="L35" s="384"/>
      <c r="M35" s="383">
        <f t="shared" si="4"/>
        <v>0</v>
      </c>
      <c r="N35" s="55"/>
      <c r="O35" s="13"/>
      <c r="P35" s="59"/>
      <c r="Q35" s="59"/>
      <c r="R35" s="59"/>
      <c r="S35" s="59"/>
      <c r="T35" s="59"/>
      <c r="U35" s="59"/>
      <c r="V35" s="59"/>
      <c r="W35" s="59"/>
      <c r="X35" s="59"/>
      <c r="Y35" s="59"/>
      <c r="AA35" s="59">
        <f t="shared" si="16"/>
        <v>0</v>
      </c>
      <c r="AB35" s="10"/>
      <c r="AC35" s="10"/>
    </row>
    <row r="36" spans="1:29" s="11" customFormat="1" ht="20.100000000000001" customHeight="1">
      <c r="A36" s="57"/>
      <c r="B36" s="37"/>
      <c r="C36" s="50" t="s">
        <v>11</v>
      </c>
      <c r="D36" s="382">
        <f>SUM(D37:D38)</f>
        <v>0</v>
      </c>
      <c r="E36" s="382">
        <f t="shared" ref="E36:L36" si="17">SUM(E37:E38)</f>
        <v>0</v>
      </c>
      <c r="F36" s="382">
        <f t="shared" si="17"/>
        <v>0</v>
      </c>
      <c r="G36" s="382">
        <f t="shared" si="17"/>
        <v>0</v>
      </c>
      <c r="H36" s="382">
        <f t="shared" si="17"/>
        <v>0</v>
      </c>
      <c r="I36" s="382">
        <f t="shared" si="17"/>
        <v>0</v>
      </c>
      <c r="J36" s="382">
        <f t="shared" si="17"/>
        <v>0</v>
      </c>
      <c r="K36" s="382">
        <f t="shared" si="17"/>
        <v>0</v>
      </c>
      <c r="L36" s="382">
        <f t="shared" si="17"/>
        <v>0</v>
      </c>
      <c r="M36" s="383">
        <f t="shared" si="4"/>
        <v>0</v>
      </c>
      <c r="N36" s="55"/>
      <c r="O36" s="13"/>
      <c r="P36" s="59">
        <f t="shared" ref="P36:Y36" si="18">+D36-SUM(D37:D38)</f>
        <v>0</v>
      </c>
      <c r="Q36" s="59">
        <f t="shared" si="18"/>
        <v>0</v>
      </c>
      <c r="R36" s="59">
        <f t="shared" si="18"/>
        <v>0</v>
      </c>
      <c r="S36" s="59">
        <f t="shared" si="18"/>
        <v>0</v>
      </c>
      <c r="T36" s="59">
        <f t="shared" si="18"/>
        <v>0</v>
      </c>
      <c r="U36" s="59">
        <f t="shared" si="18"/>
        <v>0</v>
      </c>
      <c r="V36" s="59">
        <f t="shared" si="18"/>
        <v>0</v>
      </c>
      <c r="W36" s="59">
        <f t="shared" si="18"/>
        <v>0</v>
      </c>
      <c r="X36" s="59">
        <f t="shared" si="18"/>
        <v>0</v>
      </c>
      <c r="Y36" s="59">
        <f t="shared" si="18"/>
        <v>0</v>
      </c>
      <c r="AA36" s="59">
        <f t="shared" si="16"/>
        <v>0</v>
      </c>
      <c r="AB36" s="10"/>
      <c r="AC36" s="10"/>
    </row>
    <row r="37" spans="1:29" s="11" customFormat="1" ht="20.100000000000001" customHeight="1">
      <c r="A37" s="57"/>
      <c r="B37" s="37"/>
      <c r="C37" s="51" t="s">
        <v>52</v>
      </c>
      <c r="D37" s="384"/>
      <c r="E37" s="384"/>
      <c r="F37" s="384"/>
      <c r="G37" s="384"/>
      <c r="H37" s="384"/>
      <c r="I37" s="384"/>
      <c r="J37" s="384"/>
      <c r="K37" s="384"/>
      <c r="L37" s="384"/>
      <c r="M37" s="383">
        <f t="shared" si="4"/>
        <v>0</v>
      </c>
      <c r="N37" s="55"/>
      <c r="O37" s="13"/>
      <c r="P37" s="59"/>
      <c r="Q37" s="59"/>
      <c r="R37" s="59"/>
      <c r="S37" s="59"/>
      <c r="T37" s="59"/>
      <c r="U37" s="59"/>
      <c r="V37" s="59"/>
      <c r="W37" s="59"/>
      <c r="X37" s="59"/>
      <c r="Y37" s="59"/>
      <c r="AA37" s="59">
        <f t="shared" si="16"/>
        <v>0</v>
      </c>
      <c r="AB37" s="10"/>
      <c r="AC37" s="10"/>
    </row>
    <row r="38" spans="1:29" s="11" customFormat="1" ht="20.100000000000001" customHeight="1">
      <c r="A38" s="57"/>
      <c r="B38" s="37"/>
      <c r="C38" s="51" t="s">
        <v>53</v>
      </c>
      <c r="D38" s="384"/>
      <c r="E38" s="384"/>
      <c r="F38" s="384"/>
      <c r="G38" s="384"/>
      <c r="H38" s="384"/>
      <c r="I38" s="384"/>
      <c r="J38" s="384"/>
      <c r="K38" s="384"/>
      <c r="L38" s="384"/>
      <c r="M38" s="383">
        <f t="shared" si="4"/>
        <v>0</v>
      </c>
      <c r="N38" s="55"/>
      <c r="O38" s="13"/>
      <c r="P38" s="59"/>
      <c r="Q38" s="59"/>
      <c r="R38" s="59"/>
      <c r="S38" s="59"/>
      <c r="T38" s="59"/>
      <c r="U38" s="59"/>
      <c r="V38" s="59"/>
      <c r="W38" s="59"/>
      <c r="X38" s="59"/>
      <c r="Y38" s="59"/>
      <c r="AA38" s="59">
        <f t="shared" si="16"/>
        <v>0</v>
      </c>
      <c r="AB38" s="10"/>
      <c r="AC38" s="10"/>
    </row>
    <row r="39" spans="1:29" s="11" customFormat="1" ht="20.100000000000001" customHeight="1">
      <c r="A39" s="57"/>
      <c r="B39" s="37"/>
      <c r="C39" s="51"/>
      <c r="D39" s="385"/>
      <c r="E39" s="385"/>
      <c r="F39" s="385"/>
      <c r="G39" s="385"/>
      <c r="H39" s="385"/>
      <c r="I39" s="385"/>
      <c r="J39" s="385"/>
      <c r="K39" s="385"/>
      <c r="L39" s="385"/>
      <c r="M39" s="382"/>
      <c r="N39" s="55"/>
      <c r="O39" s="13"/>
      <c r="P39" s="59"/>
      <c r="Q39" s="59"/>
      <c r="R39" s="59"/>
      <c r="S39" s="59"/>
      <c r="T39" s="59"/>
      <c r="U39" s="59"/>
      <c r="V39" s="59"/>
      <c r="W39" s="59"/>
      <c r="X39" s="59"/>
      <c r="Y39" s="59"/>
      <c r="AA39" s="59"/>
      <c r="AB39" s="10"/>
      <c r="AC39" s="10"/>
    </row>
    <row r="40" spans="1:29" s="11" customFormat="1" ht="20.100000000000001" customHeight="1">
      <c r="A40" s="57"/>
      <c r="B40" s="38"/>
      <c r="C40" s="51" t="s">
        <v>78</v>
      </c>
      <c r="D40" s="384"/>
      <c r="E40" s="384"/>
      <c r="F40" s="384"/>
      <c r="G40" s="384"/>
      <c r="H40" s="384"/>
      <c r="I40" s="384"/>
      <c r="J40" s="384"/>
      <c r="K40" s="384"/>
      <c r="L40" s="384"/>
      <c r="M40" s="383">
        <f t="shared" si="4"/>
        <v>0</v>
      </c>
      <c r="N40" s="55"/>
      <c r="O40" s="13"/>
      <c r="P40" s="59">
        <f>+D36-SUM(D40:D45)</f>
        <v>0</v>
      </c>
      <c r="Q40" s="59">
        <f t="shared" ref="Q40:Y40" si="19">+E36-SUM(E40:E45)</f>
        <v>0</v>
      </c>
      <c r="R40" s="59">
        <f t="shared" si="19"/>
        <v>0</v>
      </c>
      <c r="S40" s="59">
        <f t="shared" si="19"/>
        <v>0</v>
      </c>
      <c r="T40" s="59">
        <f t="shared" si="19"/>
        <v>0</v>
      </c>
      <c r="U40" s="59">
        <f t="shared" si="19"/>
        <v>0</v>
      </c>
      <c r="V40" s="59">
        <f t="shared" si="19"/>
        <v>0</v>
      </c>
      <c r="W40" s="59">
        <f t="shared" si="19"/>
        <v>0</v>
      </c>
      <c r="X40" s="59">
        <f t="shared" si="19"/>
        <v>0</v>
      </c>
      <c r="Y40" s="59">
        <f t="shared" si="19"/>
        <v>0</v>
      </c>
      <c r="AA40" s="59">
        <f t="shared" si="16"/>
        <v>0</v>
      </c>
      <c r="AB40" s="10"/>
      <c r="AC40" s="10"/>
    </row>
    <row r="41" spans="1:29" s="11" customFormat="1" ht="20.100000000000001" customHeight="1">
      <c r="A41" s="57"/>
      <c r="B41" s="38"/>
      <c r="C41" s="51" t="s">
        <v>64</v>
      </c>
      <c r="D41" s="384"/>
      <c r="E41" s="384"/>
      <c r="F41" s="384"/>
      <c r="G41" s="384"/>
      <c r="H41" s="384"/>
      <c r="I41" s="384"/>
      <c r="J41" s="384"/>
      <c r="K41" s="384"/>
      <c r="L41" s="384"/>
      <c r="M41" s="383">
        <f t="shared" si="4"/>
        <v>0</v>
      </c>
      <c r="N41" s="55"/>
      <c r="O41" s="13"/>
      <c r="P41" s="59"/>
      <c r="Q41" s="59"/>
      <c r="R41" s="59"/>
      <c r="S41" s="59"/>
      <c r="T41" s="59"/>
      <c r="U41" s="59"/>
      <c r="V41" s="59"/>
      <c r="W41" s="59"/>
      <c r="X41" s="59"/>
      <c r="Y41" s="59"/>
      <c r="AA41" s="59">
        <f t="shared" si="16"/>
        <v>0</v>
      </c>
      <c r="AB41" s="10"/>
      <c r="AC41" s="10"/>
    </row>
    <row r="42" spans="1:29" s="11" customFormat="1" ht="20.100000000000001" customHeight="1">
      <c r="A42" s="57"/>
      <c r="B42" s="38"/>
      <c r="C42" s="51" t="s">
        <v>119</v>
      </c>
      <c r="D42" s="384"/>
      <c r="E42" s="384"/>
      <c r="F42" s="384"/>
      <c r="G42" s="384"/>
      <c r="H42" s="384"/>
      <c r="I42" s="384"/>
      <c r="J42" s="384"/>
      <c r="K42" s="384"/>
      <c r="L42" s="384"/>
      <c r="M42" s="383">
        <f t="shared" si="4"/>
        <v>0</v>
      </c>
      <c r="N42" s="55"/>
      <c r="O42" s="13"/>
      <c r="P42" s="59"/>
      <c r="Q42" s="59"/>
      <c r="R42" s="59"/>
      <c r="S42" s="59"/>
      <c r="T42" s="59"/>
      <c r="U42" s="59"/>
      <c r="V42" s="59"/>
      <c r="W42" s="59"/>
      <c r="X42" s="59"/>
      <c r="Y42" s="59"/>
      <c r="AA42" s="59">
        <f t="shared" si="16"/>
        <v>0</v>
      </c>
      <c r="AB42" s="10"/>
      <c r="AC42" s="10"/>
    </row>
    <row r="43" spans="1:29" s="11" customFormat="1" ht="20.100000000000001" customHeight="1">
      <c r="A43" s="57"/>
      <c r="B43" s="38"/>
      <c r="C43" s="51" t="s">
        <v>79</v>
      </c>
      <c r="D43" s="384"/>
      <c r="E43" s="384"/>
      <c r="F43" s="384"/>
      <c r="G43" s="384"/>
      <c r="H43" s="384"/>
      <c r="I43" s="384"/>
      <c r="J43" s="384"/>
      <c r="K43" s="384"/>
      <c r="L43" s="384"/>
      <c r="M43" s="383">
        <f t="shared" si="4"/>
        <v>0</v>
      </c>
      <c r="N43" s="55"/>
      <c r="O43" s="13"/>
      <c r="P43" s="59"/>
      <c r="Q43" s="59"/>
      <c r="R43" s="59"/>
      <c r="S43" s="59"/>
      <c r="T43" s="59"/>
      <c r="U43" s="59"/>
      <c r="V43" s="59"/>
      <c r="W43" s="59"/>
      <c r="X43" s="59"/>
      <c r="Y43" s="59"/>
      <c r="AA43" s="59">
        <f t="shared" si="16"/>
        <v>0</v>
      </c>
      <c r="AB43" s="10"/>
      <c r="AC43" s="10"/>
    </row>
    <row r="44" spans="1:29" s="11" customFormat="1" ht="20.100000000000001" customHeight="1">
      <c r="A44" s="57"/>
      <c r="B44" s="38"/>
      <c r="C44" s="51" t="s">
        <v>45</v>
      </c>
      <c r="D44" s="384"/>
      <c r="E44" s="384"/>
      <c r="F44" s="384"/>
      <c r="G44" s="384"/>
      <c r="H44" s="384"/>
      <c r="I44" s="384"/>
      <c r="J44" s="384"/>
      <c r="K44" s="384"/>
      <c r="L44" s="384"/>
      <c r="M44" s="383">
        <f t="shared" si="4"/>
        <v>0</v>
      </c>
      <c r="N44" s="55"/>
      <c r="O44" s="13"/>
      <c r="P44" s="59"/>
      <c r="Q44" s="59"/>
      <c r="R44" s="59"/>
      <c r="S44" s="59"/>
      <c r="T44" s="59"/>
      <c r="U44" s="59"/>
      <c r="V44" s="59"/>
      <c r="W44" s="59"/>
      <c r="X44" s="59"/>
      <c r="Y44" s="59"/>
      <c r="AA44" s="59">
        <f t="shared" si="16"/>
        <v>0</v>
      </c>
      <c r="AB44" s="10"/>
      <c r="AC44" s="10"/>
    </row>
    <row r="45" spans="1:29" s="11" customFormat="1" ht="20.100000000000001" customHeight="1">
      <c r="A45" s="57"/>
      <c r="B45" s="38"/>
      <c r="C45" s="51" t="s">
        <v>96</v>
      </c>
      <c r="D45" s="384"/>
      <c r="E45" s="384"/>
      <c r="F45" s="384"/>
      <c r="G45" s="384"/>
      <c r="H45" s="384"/>
      <c r="I45" s="384"/>
      <c r="J45" s="384"/>
      <c r="K45" s="384"/>
      <c r="L45" s="384"/>
      <c r="M45" s="383">
        <f>+SUM(D45:L45)</f>
        <v>0</v>
      </c>
      <c r="N45" s="55"/>
      <c r="O45" s="13"/>
      <c r="P45" s="59"/>
      <c r="Q45" s="59"/>
      <c r="R45" s="59"/>
      <c r="S45" s="59"/>
      <c r="T45" s="59"/>
      <c r="U45" s="59"/>
      <c r="V45" s="59"/>
      <c r="W45" s="59"/>
      <c r="X45" s="59"/>
      <c r="Y45" s="59"/>
      <c r="AA45" s="59">
        <f t="shared" si="16"/>
        <v>0</v>
      </c>
      <c r="AB45" s="10"/>
      <c r="AC45" s="10"/>
    </row>
    <row r="46" spans="1:29" s="11" customFormat="1" ht="20.100000000000001" customHeight="1">
      <c r="A46" s="57"/>
      <c r="B46" s="38"/>
      <c r="C46" s="51"/>
      <c r="D46" s="386"/>
      <c r="E46" s="386"/>
      <c r="F46" s="386"/>
      <c r="G46" s="386"/>
      <c r="H46" s="386"/>
      <c r="I46" s="386"/>
      <c r="J46" s="386"/>
      <c r="K46" s="386"/>
      <c r="L46" s="386"/>
      <c r="M46" s="383"/>
      <c r="N46" s="55"/>
      <c r="O46" s="13"/>
      <c r="P46" s="59"/>
      <c r="Q46" s="59"/>
      <c r="R46" s="59"/>
      <c r="S46" s="59"/>
      <c r="T46" s="59"/>
      <c r="U46" s="59"/>
      <c r="V46" s="59"/>
      <c r="W46" s="59"/>
      <c r="X46" s="59"/>
      <c r="Y46" s="59"/>
      <c r="AA46" s="59"/>
      <c r="AB46" s="10"/>
      <c r="AC46" s="10"/>
    </row>
    <row r="47" spans="1:29" s="11" customFormat="1" ht="20.100000000000001" customHeight="1">
      <c r="A47" s="57"/>
      <c r="B47" s="38"/>
      <c r="C47" s="50" t="s">
        <v>12</v>
      </c>
      <c r="D47" s="382">
        <f>SUM(D48:D49)</f>
        <v>0</v>
      </c>
      <c r="E47" s="382">
        <f t="shared" ref="E47:L47" si="20">SUM(E48:E49)</f>
        <v>0</v>
      </c>
      <c r="F47" s="382">
        <f t="shared" si="20"/>
        <v>0</v>
      </c>
      <c r="G47" s="382">
        <f t="shared" si="20"/>
        <v>0</v>
      </c>
      <c r="H47" s="382">
        <f t="shared" si="20"/>
        <v>0</v>
      </c>
      <c r="I47" s="382">
        <f t="shared" si="20"/>
        <v>0</v>
      </c>
      <c r="J47" s="382">
        <f t="shared" si="20"/>
        <v>0</v>
      </c>
      <c r="K47" s="382">
        <f t="shared" si="20"/>
        <v>0</v>
      </c>
      <c r="L47" s="382">
        <f t="shared" si="20"/>
        <v>0</v>
      </c>
      <c r="M47" s="383">
        <f>+SUM(D47:L47)</f>
        <v>0</v>
      </c>
      <c r="N47" s="55"/>
      <c r="O47" s="13"/>
      <c r="P47" s="59">
        <f t="shared" ref="P47:Y47" si="21">+D47-SUM(D48:D49)</f>
        <v>0</v>
      </c>
      <c r="Q47" s="59">
        <f t="shared" si="21"/>
        <v>0</v>
      </c>
      <c r="R47" s="59">
        <f t="shared" si="21"/>
        <v>0</v>
      </c>
      <c r="S47" s="59">
        <f t="shared" si="21"/>
        <v>0</v>
      </c>
      <c r="T47" s="59">
        <f t="shared" si="21"/>
        <v>0</v>
      </c>
      <c r="U47" s="59">
        <f t="shared" si="21"/>
        <v>0</v>
      </c>
      <c r="V47" s="59">
        <f t="shared" si="21"/>
        <v>0</v>
      </c>
      <c r="W47" s="59">
        <f t="shared" si="21"/>
        <v>0</v>
      </c>
      <c r="X47" s="59">
        <f t="shared" si="21"/>
        <v>0</v>
      </c>
      <c r="Y47" s="59">
        <f t="shared" si="21"/>
        <v>0</v>
      </c>
      <c r="AA47" s="59">
        <f t="shared" si="16"/>
        <v>0</v>
      </c>
      <c r="AB47" s="10"/>
      <c r="AC47" s="10"/>
    </row>
    <row r="48" spans="1:29" s="11" customFormat="1" ht="20.100000000000001" customHeight="1">
      <c r="A48" s="57"/>
      <c r="B48" s="37"/>
      <c r="C48" s="51" t="s">
        <v>52</v>
      </c>
      <c r="D48" s="384"/>
      <c r="E48" s="384"/>
      <c r="F48" s="384"/>
      <c r="G48" s="384"/>
      <c r="H48" s="384"/>
      <c r="I48" s="384"/>
      <c r="J48" s="384"/>
      <c r="K48" s="384"/>
      <c r="L48" s="384"/>
      <c r="M48" s="383">
        <f>+SUM(D48:L48)</f>
        <v>0</v>
      </c>
      <c r="N48" s="55"/>
      <c r="O48" s="13"/>
      <c r="P48" s="59"/>
      <c r="Q48" s="59"/>
      <c r="R48" s="59"/>
      <c r="S48" s="59"/>
      <c r="T48" s="59"/>
      <c r="U48" s="59"/>
      <c r="V48" s="59"/>
      <c r="W48" s="59"/>
      <c r="X48" s="59"/>
      <c r="Y48" s="59"/>
      <c r="AA48" s="59">
        <f t="shared" si="16"/>
        <v>0</v>
      </c>
      <c r="AB48" s="10"/>
      <c r="AC48" s="10"/>
    </row>
    <row r="49" spans="1:29" s="11" customFormat="1" ht="20.100000000000001" customHeight="1">
      <c r="A49" s="57"/>
      <c r="B49" s="38"/>
      <c r="C49" s="51" t="s">
        <v>53</v>
      </c>
      <c r="D49" s="384"/>
      <c r="E49" s="384"/>
      <c r="F49" s="384"/>
      <c r="G49" s="384"/>
      <c r="H49" s="384"/>
      <c r="I49" s="384"/>
      <c r="J49" s="384"/>
      <c r="K49" s="384"/>
      <c r="L49" s="384"/>
      <c r="M49" s="383">
        <f>+SUM(D49:L49)</f>
        <v>0</v>
      </c>
      <c r="N49" s="55"/>
      <c r="O49" s="13"/>
      <c r="P49" s="59"/>
      <c r="Q49" s="59"/>
      <c r="R49" s="59"/>
      <c r="S49" s="59"/>
      <c r="T49" s="59"/>
      <c r="U49" s="59"/>
      <c r="V49" s="59"/>
      <c r="W49" s="59"/>
      <c r="X49" s="59"/>
      <c r="Y49" s="59"/>
      <c r="AA49" s="59">
        <f t="shared" si="16"/>
        <v>0</v>
      </c>
      <c r="AB49" s="10"/>
      <c r="AC49" s="10"/>
    </row>
    <row r="50" spans="1:29" s="11" customFormat="1" ht="30" customHeight="1">
      <c r="A50" s="57"/>
      <c r="B50" s="37"/>
      <c r="C50" s="49" t="s">
        <v>47</v>
      </c>
      <c r="D50" s="387">
        <f>+SUM(D47,D36,D33)</f>
        <v>0</v>
      </c>
      <c r="E50" s="387">
        <f t="shared" ref="E50:L50" si="22">+SUM(E47,E36,E33)</f>
        <v>0</v>
      </c>
      <c r="F50" s="387">
        <f t="shared" si="22"/>
        <v>0</v>
      </c>
      <c r="G50" s="387">
        <f t="shared" si="22"/>
        <v>0</v>
      </c>
      <c r="H50" s="387">
        <f t="shared" si="22"/>
        <v>0</v>
      </c>
      <c r="I50" s="387">
        <f t="shared" si="22"/>
        <v>0</v>
      </c>
      <c r="J50" s="387">
        <f t="shared" si="22"/>
        <v>0</v>
      </c>
      <c r="K50" s="387">
        <f t="shared" si="22"/>
        <v>0</v>
      </c>
      <c r="L50" s="387">
        <f t="shared" si="22"/>
        <v>0</v>
      </c>
      <c r="M50" s="388">
        <f t="shared" si="4"/>
        <v>0</v>
      </c>
      <c r="N50" s="55"/>
      <c r="O50" s="13"/>
      <c r="P50" s="59">
        <f t="shared" ref="P50:Y50" si="23">+D50-D33-D36-D47</f>
        <v>0</v>
      </c>
      <c r="Q50" s="59">
        <f t="shared" si="23"/>
        <v>0</v>
      </c>
      <c r="R50" s="59">
        <f t="shared" si="23"/>
        <v>0</v>
      </c>
      <c r="S50" s="59">
        <f t="shared" si="23"/>
        <v>0</v>
      </c>
      <c r="T50" s="59">
        <f t="shared" si="23"/>
        <v>0</v>
      </c>
      <c r="U50" s="59">
        <f t="shared" si="23"/>
        <v>0</v>
      </c>
      <c r="V50" s="59">
        <f t="shared" si="23"/>
        <v>0</v>
      </c>
      <c r="W50" s="59">
        <f t="shared" si="23"/>
        <v>0</v>
      </c>
      <c r="X50" s="59">
        <f t="shared" si="23"/>
        <v>0</v>
      </c>
      <c r="Y50" s="59">
        <f t="shared" si="23"/>
        <v>0</v>
      </c>
      <c r="AA50" s="59">
        <f t="shared" si="16"/>
        <v>0</v>
      </c>
      <c r="AB50" s="10"/>
      <c r="AC50" s="10"/>
    </row>
    <row r="51" spans="1:29" s="21" customFormat="1" ht="20.100000000000001" customHeight="1">
      <c r="A51" s="58"/>
      <c r="B51" s="56"/>
      <c r="C51" s="52" t="s">
        <v>143</v>
      </c>
      <c r="D51" s="389"/>
      <c r="E51" s="389"/>
      <c r="F51" s="389"/>
      <c r="G51" s="389"/>
      <c r="H51" s="389"/>
      <c r="I51" s="389"/>
      <c r="J51" s="389"/>
      <c r="K51" s="389"/>
      <c r="L51" s="389"/>
      <c r="M51" s="383">
        <f>+SUM(D51:L51)</f>
        <v>0</v>
      </c>
      <c r="N51" s="55"/>
      <c r="O51" s="18"/>
      <c r="P51" s="59">
        <f>+IF((D51+D52&gt;D50),111,0)</f>
        <v>0</v>
      </c>
      <c r="Q51" s="59">
        <f t="shared" ref="Q51:Y51" si="24">+IF((E51+E52&gt;E50),111,0)</f>
        <v>0</v>
      </c>
      <c r="R51" s="59">
        <f t="shared" si="24"/>
        <v>0</v>
      </c>
      <c r="S51" s="59">
        <f t="shared" si="24"/>
        <v>0</v>
      </c>
      <c r="T51" s="59">
        <f t="shared" si="24"/>
        <v>0</v>
      </c>
      <c r="U51" s="59">
        <f t="shared" si="24"/>
        <v>0</v>
      </c>
      <c r="V51" s="59">
        <f t="shared" si="24"/>
        <v>0</v>
      </c>
      <c r="W51" s="59">
        <f t="shared" si="24"/>
        <v>0</v>
      </c>
      <c r="X51" s="59">
        <f t="shared" si="24"/>
        <v>0</v>
      </c>
      <c r="Y51" s="59">
        <f t="shared" si="24"/>
        <v>0</v>
      </c>
      <c r="Z51" s="11"/>
      <c r="AA51" s="59">
        <f t="shared" si="16"/>
        <v>0</v>
      </c>
      <c r="AB51" s="20"/>
      <c r="AC51" s="20"/>
    </row>
    <row r="52" spans="1:29" s="21" customFormat="1" ht="20.100000000000001" customHeight="1">
      <c r="A52" s="58"/>
      <c r="B52" s="56"/>
      <c r="C52" s="52" t="s">
        <v>144</v>
      </c>
      <c r="D52" s="389"/>
      <c r="E52" s="389"/>
      <c r="F52" s="389"/>
      <c r="G52" s="389"/>
      <c r="H52" s="389"/>
      <c r="I52" s="389"/>
      <c r="J52" s="389"/>
      <c r="K52" s="389"/>
      <c r="L52" s="389"/>
      <c r="M52" s="383">
        <f>+SUM(D52:L52)</f>
        <v>0</v>
      </c>
      <c r="N52" s="55"/>
      <c r="O52" s="18"/>
      <c r="P52" s="59"/>
      <c r="Q52" s="59"/>
      <c r="R52" s="59"/>
      <c r="S52" s="59"/>
      <c r="T52" s="59"/>
      <c r="U52" s="59"/>
      <c r="V52" s="59"/>
      <c r="W52" s="59"/>
      <c r="X52" s="59"/>
      <c r="Y52" s="59"/>
      <c r="Z52" s="11"/>
      <c r="AA52" s="59">
        <f t="shared" si="16"/>
        <v>0</v>
      </c>
      <c r="AB52" s="20"/>
      <c r="AC52" s="20"/>
    </row>
    <row r="53" spans="1:29" s="21" customFormat="1" ht="20.100000000000001" customHeight="1">
      <c r="A53" s="58"/>
      <c r="B53" s="44"/>
      <c r="C53" s="52" t="s">
        <v>103</v>
      </c>
      <c r="D53" s="389"/>
      <c r="E53" s="389"/>
      <c r="F53" s="389"/>
      <c r="G53" s="389"/>
      <c r="H53" s="389"/>
      <c r="I53" s="389"/>
      <c r="J53" s="389"/>
      <c r="K53" s="389"/>
      <c r="L53" s="389"/>
      <c r="M53" s="383">
        <f>+SUM(D53:L53)</f>
        <v>0</v>
      </c>
      <c r="N53" s="55"/>
      <c r="O53" s="18"/>
      <c r="P53" s="59">
        <f>+IF((D53&gt;D50),111,0)</f>
        <v>0</v>
      </c>
      <c r="Q53" s="59">
        <f t="shared" ref="Q53:Y53" si="25">+IF((E53&gt;E50),111,0)</f>
        <v>0</v>
      </c>
      <c r="R53" s="59">
        <f t="shared" si="25"/>
        <v>0</v>
      </c>
      <c r="S53" s="59">
        <f t="shared" si="25"/>
        <v>0</v>
      </c>
      <c r="T53" s="59">
        <f t="shared" si="25"/>
        <v>0</v>
      </c>
      <c r="U53" s="59">
        <f t="shared" si="25"/>
        <v>0</v>
      </c>
      <c r="V53" s="59">
        <f t="shared" si="25"/>
        <v>0</v>
      </c>
      <c r="W53" s="59">
        <f t="shared" si="25"/>
        <v>0</v>
      </c>
      <c r="X53" s="59">
        <f t="shared" si="25"/>
        <v>0</v>
      </c>
      <c r="Y53" s="59">
        <f t="shared" si="25"/>
        <v>0</v>
      </c>
      <c r="Z53" s="11"/>
      <c r="AA53" s="59">
        <f t="shared" si="16"/>
        <v>0</v>
      </c>
      <c r="AB53" s="20"/>
      <c r="AC53" s="20"/>
    </row>
    <row r="54" spans="1:29" s="21" customFormat="1" ht="20.100000000000001" customHeight="1">
      <c r="A54" s="58"/>
      <c r="B54" s="44"/>
      <c r="C54" s="44" t="s">
        <v>95</v>
      </c>
      <c r="D54" s="390"/>
      <c r="E54" s="390"/>
      <c r="F54" s="390"/>
      <c r="G54" s="390"/>
      <c r="H54" s="390"/>
      <c r="I54" s="390"/>
      <c r="J54" s="390"/>
      <c r="K54" s="389"/>
      <c r="L54" s="390"/>
      <c r="M54" s="393"/>
      <c r="N54" s="55"/>
      <c r="O54" s="47"/>
      <c r="P54" s="59"/>
      <c r="Q54" s="59"/>
      <c r="R54" s="59"/>
      <c r="S54" s="59"/>
      <c r="T54" s="59"/>
      <c r="U54" s="59"/>
      <c r="V54" s="59"/>
      <c r="W54" s="59">
        <f>+IF((K54&gt;K50),111,0)</f>
        <v>0</v>
      </c>
      <c r="X54" s="59"/>
      <c r="Y54" s="59">
        <f>+IF((M54&gt;M50),111,0)</f>
        <v>0</v>
      </c>
      <c r="Z54" s="11"/>
      <c r="AA54" s="59"/>
      <c r="AB54" s="20"/>
      <c r="AC54" s="20"/>
    </row>
    <row r="55" spans="1:29" s="11" customFormat="1" ht="20.100000000000001" customHeight="1">
      <c r="A55" s="57"/>
      <c r="B55" s="37"/>
      <c r="C55" s="52" t="s">
        <v>150</v>
      </c>
      <c r="D55" s="390"/>
      <c r="E55" s="390"/>
      <c r="F55" s="390"/>
      <c r="G55" s="389"/>
      <c r="H55" s="390"/>
      <c r="I55" s="389"/>
      <c r="J55" s="390"/>
      <c r="K55" s="389"/>
      <c r="L55" s="390"/>
      <c r="M55" s="391"/>
      <c r="N55" s="55"/>
      <c r="O55" s="18"/>
      <c r="P55" s="59"/>
      <c r="Q55" s="59"/>
      <c r="R55" s="59"/>
      <c r="S55" s="59">
        <f>+IF((G55&gt;G50),111,0)</f>
        <v>0</v>
      </c>
      <c r="T55" s="59"/>
      <c r="U55" s="59">
        <f>+IF((I55&gt;I50),111,0)</f>
        <v>0</v>
      </c>
      <c r="V55" s="59"/>
      <c r="W55" s="59">
        <f>+IF((K55&gt;K50),111,0)</f>
        <v>0</v>
      </c>
      <c r="X55" s="59"/>
      <c r="Y55" s="59"/>
      <c r="AA55" s="59"/>
      <c r="AB55" s="10"/>
      <c r="AC55" s="10"/>
    </row>
    <row r="56" spans="1:29" s="11" customFormat="1" ht="20.100000000000001" customHeight="1">
      <c r="A56" s="57"/>
      <c r="B56" s="38"/>
      <c r="C56" s="52" t="s">
        <v>175</v>
      </c>
      <c r="D56" s="390"/>
      <c r="E56" s="390"/>
      <c r="F56" s="390"/>
      <c r="G56" s="389"/>
      <c r="H56" s="390"/>
      <c r="I56" s="389"/>
      <c r="J56" s="390"/>
      <c r="K56" s="389"/>
      <c r="L56" s="390"/>
      <c r="M56" s="391"/>
      <c r="N56" s="55"/>
      <c r="O56" s="18"/>
      <c r="P56" s="59"/>
      <c r="Q56" s="59"/>
      <c r="R56" s="59"/>
      <c r="S56" s="59">
        <f>+IF((G56&gt;G50),111,0)</f>
        <v>0</v>
      </c>
      <c r="T56" s="59"/>
      <c r="U56" s="59">
        <f>+IF((I56&gt;I50),111,0)</f>
        <v>0</v>
      </c>
      <c r="V56" s="59"/>
      <c r="W56" s="59">
        <f>+IF((K56&gt;K50),111,0)</f>
        <v>0</v>
      </c>
      <c r="X56" s="59"/>
      <c r="Y56" s="59"/>
      <c r="AA56" s="59"/>
      <c r="AB56" s="10"/>
      <c r="AC56" s="10"/>
    </row>
    <row r="57" spans="1:29" s="11" customFormat="1" ht="30" customHeight="1">
      <c r="A57" s="57"/>
      <c r="B57" s="38"/>
      <c r="C57" s="49" t="s">
        <v>60</v>
      </c>
      <c r="D57" s="392"/>
      <c r="E57" s="392"/>
      <c r="F57" s="392"/>
      <c r="G57" s="392"/>
      <c r="H57" s="392"/>
      <c r="I57" s="392"/>
      <c r="J57" s="392"/>
      <c r="K57" s="392"/>
      <c r="L57" s="392"/>
      <c r="M57" s="383"/>
      <c r="N57" s="55"/>
      <c r="O57" s="13"/>
      <c r="P57" s="59"/>
      <c r="Q57" s="59"/>
      <c r="R57" s="59"/>
      <c r="S57" s="59"/>
      <c r="T57" s="59"/>
      <c r="U57" s="59"/>
      <c r="V57" s="59"/>
      <c r="W57" s="59"/>
      <c r="X57" s="59"/>
      <c r="Y57" s="59"/>
      <c r="AA57" s="59"/>
      <c r="AB57" s="10"/>
      <c r="AC57" s="10"/>
    </row>
    <row r="58" spans="1:29" s="11" customFormat="1" ht="20.100000000000001" customHeight="1">
      <c r="A58" s="57"/>
      <c r="B58" s="38"/>
      <c r="C58" s="188" t="s">
        <v>148</v>
      </c>
      <c r="D58" s="384"/>
      <c r="E58" s="384"/>
      <c r="F58" s="384"/>
      <c r="G58" s="384"/>
      <c r="H58" s="384"/>
      <c r="I58" s="384"/>
      <c r="J58" s="384"/>
      <c r="K58" s="384"/>
      <c r="L58" s="384"/>
      <c r="M58" s="394">
        <f>+SUM(D58:L58)</f>
        <v>0</v>
      </c>
      <c r="N58" s="55"/>
      <c r="O58" s="13"/>
      <c r="P58" s="59">
        <f t="shared" ref="P58:Y58" si="26">+D50-SUM(D58:D63)</f>
        <v>0</v>
      </c>
      <c r="Q58" s="59">
        <f t="shared" si="26"/>
        <v>0</v>
      </c>
      <c r="R58" s="59">
        <f t="shared" si="26"/>
        <v>0</v>
      </c>
      <c r="S58" s="59">
        <f t="shared" si="26"/>
        <v>0</v>
      </c>
      <c r="T58" s="59">
        <f t="shared" si="26"/>
        <v>0</v>
      </c>
      <c r="U58" s="59">
        <f t="shared" si="26"/>
        <v>0</v>
      </c>
      <c r="V58" s="59">
        <f t="shared" si="26"/>
        <v>0</v>
      </c>
      <c r="W58" s="59">
        <f t="shared" si="26"/>
        <v>0</v>
      </c>
      <c r="X58" s="59">
        <f t="shared" si="26"/>
        <v>0</v>
      </c>
      <c r="Y58" s="59">
        <f t="shared" si="26"/>
        <v>0</v>
      </c>
      <c r="AA58" s="59">
        <f t="shared" ref="AA58:AA63" si="27">+M58-SUM(D58:L58)</f>
        <v>0</v>
      </c>
      <c r="AB58" s="10"/>
      <c r="AC58" s="10"/>
    </row>
    <row r="59" spans="1:29" s="11" customFormat="1" ht="20.100000000000001" customHeight="1">
      <c r="A59" s="57"/>
      <c r="B59" s="38"/>
      <c r="C59" s="188" t="s">
        <v>149</v>
      </c>
      <c r="D59" s="384"/>
      <c r="E59" s="384"/>
      <c r="F59" s="384"/>
      <c r="G59" s="384"/>
      <c r="H59" s="384"/>
      <c r="I59" s="384"/>
      <c r="J59" s="384"/>
      <c r="K59" s="384"/>
      <c r="L59" s="384"/>
      <c r="M59" s="394">
        <f>+SUM(D59:L59)</f>
        <v>0</v>
      </c>
      <c r="N59" s="55"/>
      <c r="O59" s="13"/>
      <c r="P59" s="59"/>
      <c r="Q59" s="59"/>
      <c r="R59" s="59"/>
      <c r="S59" s="59"/>
      <c r="T59" s="59"/>
      <c r="U59" s="59"/>
      <c r="V59" s="59"/>
      <c r="W59" s="59"/>
      <c r="X59" s="59"/>
      <c r="Y59" s="59"/>
      <c r="AA59" s="59">
        <f t="shared" si="27"/>
        <v>0</v>
      </c>
      <c r="AB59" s="10"/>
      <c r="AC59" s="10"/>
    </row>
    <row r="60" spans="1:29" s="11" customFormat="1" ht="20.100000000000001" customHeight="1">
      <c r="A60" s="57"/>
      <c r="B60" s="38"/>
      <c r="C60" s="51" t="s">
        <v>191</v>
      </c>
      <c r="D60" s="384"/>
      <c r="E60" s="384"/>
      <c r="F60" s="384"/>
      <c r="G60" s="384"/>
      <c r="H60" s="384"/>
      <c r="I60" s="384"/>
      <c r="J60" s="384"/>
      <c r="K60" s="384"/>
      <c r="L60" s="384"/>
      <c r="M60" s="394">
        <f t="shared" si="4"/>
        <v>0</v>
      </c>
      <c r="N60" s="55"/>
      <c r="O60" s="13"/>
      <c r="P60" s="59"/>
      <c r="Q60" s="59"/>
      <c r="R60" s="59"/>
      <c r="S60" s="59"/>
      <c r="T60" s="59"/>
      <c r="U60" s="59"/>
      <c r="V60" s="59"/>
      <c r="W60" s="59"/>
      <c r="X60" s="59"/>
      <c r="Y60" s="59"/>
      <c r="AA60" s="59">
        <f t="shared" si="27"/>
        <v>0</v>
      </c>
      <c r="AB60" s="10"/>
      <c r="AC60" s="10"/>
    </row>
    <row r="61" spans="1:29" s="11" customFormat="1" ht="20.100000000000001" customHeight="1">
      <c r="A61" s="57"/>
      <c r="B61" s="37"/>
      <c r="C61" s="51" t="s">
        <v>192</v>
      </c>
      <c r="D61" s="384"/>
      <c r="E61" s="384"/>
      <c r="F61" s="384"/>
      <c r="G61" s="384"/>
      <c r="H61" s="384"/>
      <c r="I61" s="384"/>
      <c r="J61" s="384"/>
      <c r="K61" s="384"/>
      <c r="L61" s="384"/>
      <c r="M61" s="394">
        <f t="shared" si="4"/>
        <v>0</v>
      </c>
      <c r="N61" s="55"/>
      <c r="O61" s="13"/>
      <c r="P61" s="59"/>
      <c r="Q61" s="59"/>
      <c r="R61" s="59"/>
      <c r="S61" s="59"/>
      <c r="T61" s="59"/>
      <c r="U61" s="59"/>
      <c r="V61" s="59"/>
      <c r="W61" s="59"/>
      <c r="X61" s="59"/>
      <c r="Y61" s="59"/>
      <c r="AA61" s="59">
        <f t="shared" si="27"/>
        <v>0</v>
      </c>
      <c r="AB61" s="10"/>
      <c r="AC61" s="10"/>
    </row>
    <row r="62" spans="1:29" s="11" customFormat="1" ht="20.100000000000001" customHeight="1">
      <c r="A62" s="57"/>
      <c r="B62" s="186"/>
      <c r="C62" s="51" t="s">
        <v>193</v>
      </c>
      <c r="D62" s="384"/>
      <c r="E62" s="384"/>
      <c r="F62" s="384"/>
      <c r="G62" s="384"/>
      <c r="H62" s="384"/>
      <c r="I62" s="384"/>
      <c r="J62" s="384"/>
      <c r="K62" s="384"/>
      <c r="L62" s="384"/>
      <c r="M62" s="394">
        <f t="shared" si="4"/>
        <v>0</v>
      </c>
      <c r="N62" s="55"/>
      <c r="O62" s="13"/>
      <c r="P62" s="59"/>
      <c r="Q62" s="59"/>
      <c r="R62" s="59"/>
      <c r="S62" s="59"/>
      <c r="T62" s="59"/>
      <c r="U62" s="59"/>
      <c r="V62" s="59"/>
      <c r="W62" s="59"/>
      <c r="X62" s="59"/>
      <c r="Y62" s="59"/>
      <c r="AA62" s="59">
        <f t="shared" si="27"/>
        <v>0</v>
      </c>
      <c r="AB62" s="10"/>
      <c r="AC62" s="10"/>
    </row>
    <row r="63" spans="1:29" s="11" customFormat="1" ht="20.100000000000001" customHeight="1">
      <c r="A63" s="57"/>
      <c r="B63" s="37"/>
      <c r="C63" s="51" t="s">
        <v>194</v>
      </c>
      <c r="D63" s="384"/>
      <c r="E63" s="384"/>
      <c r="F63" s="384"/>
      <c r="G63" s="384"/>
      <c r="H63" s="384"/>
      <c r="I63" s="384"/>
      <c r="J63" s="384"/>
      <c r="K63" s="384"/>
      <c r="L63" s="384"/>
      <c r="M63" s="394">
        <f t="shared" si="4"/>
        <v>0</v>
      </c>
      <c r="N63" s="55"/>
      <c r="O63" s="13"/>
      <c r="P63" s="59"/>
      <c r="Q63" s="59"/>
      <c r="R63" s="59"/>
      <c r="S63" s="59"/>
      <c r="T63" s="59"/>
      <c r="U63" s="59"/>
      <c r="V63" s="59"/>
      <c r="W63" s="59"/>
      <c r="X63" s="59"/>
      <c r="Y63" s="59"/>
      <c r="AA63" s="59">
        <f t="shared" si="27"/>
        <v>0</v>
      </c>
      <c r="AB63" s="10"/>
      <c r="AC63" s="10"/>
    </row>
    <row r="64" spans="1:29" s="11" customFormat="1" ht="30" customHeight="1">
      <c r="A64" s="57"/>
      <c r="B64" s="38"/>
      <c r="C64" s="49" t="s">
        <v>90</v>
      </c>
      <c r="D64" s="395"/>
      <c r="E64" s="395"/>
      <c r="F64" s="395"/>
      <c r="G64" s="395"/>
      <c r="H64" s="395"/>
      <c r="I64" s="395"/>
      <c r="J64" s="395"/>
      <c r="K64" s="395"/>
      <c r="L64" s="395"/>
      <c r="M64" s="394"/>
      <c r="N64" s="55"/>
      <c r="O64" s="189"/>
      <c r="P64" s="59"/>
      <c r="Q64" s="59"/>
      <c r="R64" s="59"/>
      <c r="S64" s="59"/>
      <c r="T64" s="59"/>
      <c r="U64" s="59"/>
      <c r="V64" s="59"/>
      <c r="W64" s="59"/>
      <c r="X64" s="59"/>
      <c r="Y64" s="59"/>
      <c r="AA64" s="59"/>
      <c r="AB64" s="10"/>
      <c r="AC64" s="10"/>
    </row>
    <row r="65" spans="1:29" s="11" customFormat="1" ht="20.100000000000001" customHeight="1">
      <c r="A65" s="57"/>
      <c r="B65" s="38"/>
      <c r="C65" s="50" t="s">
        <v>10</v>
      </c>
      <c r="D65" s="382">
        <f t="shared" ref="D65:L65" si="28">SUM(D66:D67)</f>
        <v>0</v>
      </c>
      <c r="E65" s="382">
        <f t="shared" si="28"/>
        <v>0</v>
      </c>
      <c r="F65" s="382">
        <f t="shared" si="28"/>
        <v>0</v>
      </c>
      <c r="G65" s="382">
        <f t="shared" si="28"/>
        <v>0</v>
      </c>
      <c r="H65" s="382">
        <f t="shared" si="28"/>
        <v>0</v>
      </c>
      <c r="I65" s="382">
        <f t="shared" si="28"/>
        <v>0</v>
      </c>
      <c r="J65" s="382">
        <f t="shared" si="28"/>
        <v>0</v>
      </c>
      <c r="K65" s="382">
        <f t="shared" si="28"/>
        <v>0</v>
      </c>
      <c r="L65" s="382">
        <f t="shared" si="28"/>
        <v>0</v>
      </c>
      <c r="M65" s="394">
        <f t="shared" si="4"/>
        <v>0</v>
      </c>
      <c r="N65" s="55"/>
      <c r="O65" s="13"/>
      <c r="P65" s="59">
        <f t="shared" ref="P65:Y65" si="29">+D65-SUM(D66:D67)</f>
        <v>0</v>
      </c>
      <c r="Q65" s="59">
        <f t="shared" si="29"/>
        <v>0</v>
      </c>
      <c r="R65" s="59">
        <f t="shared" si="29"/>
        <v>0</v>
      </c>
      <c r="S65" s="59">
        <f t="shared" si="29"/>
        <v>0</v>
      </c>
      <c r="T65" s="59">
        <f t="shared" si="29"/>
        <v>0</v>
      </c>
      <c r="U65" s="59">
        <f t="shared" si="29"/>
        <v>0</v>
      </c>
      <c r="V65" s="59">
        <f t="shared" si="29"/>
        <v>0</v>
      </c>
      <c r="W65" s="59">
        <f t="shared" si="29"/>
        <v>0</v>
      </c>
      <c r="X65" s="59">
        <f t="shared" si="29"/>
        <v>0</v>
      </c>
      <c r="Y65" s="59">
        <f t="shared" si="29"/>
        <v>0</v>
      </c>
      <c r="AA65" s="59">
        <f t="shared" ref="AA65:AA85" si="30">+M65-SUM(D65:L65)</f>
        <v>0</v>
      </c>
      <c r="AB65" s="10"/>
      <c r="AC65" s="10"/>
    </row>
    <row r="66" spans="1:29" s="11" customFormat="1" ht="20.100000000000001" customHeight="1">
      <c r="A66" s="57"/>
      <c r="B66" s="37"/>
      <c r="C66" s="51" t="s">
        <v>52</v>
      </c>
      <c r="D66" s="384"/>
      <c r="E66" s="384"/>
      <c r="F66" s="384"/>
      <c r="G66" s="384"/>
      <c r="H66" s="384"/>
      <c r="I66" s="384"/>
      <c r="J66" s="384"/>
      <c r="K66" s="384"/>
      <c r="L66" s="384"/>
      <c r="M66" s="394">
        <f t="shared" si="4"/>
        <v>0</v>
      </c>
      <c r="N66" s="55"/>
      <c r="O66" s="13"/>
      <c r="P66" s="59"/>
      <c r="Q66" s="59"/>
      <c r="R66" s="59"/>
      <c r="S66" s="59"/>
      <c r="T66" s="59"/>
      <c r="U66" s="59"/>
      <c r="V66" s="59"/>
      <c r="W66" s="59"/>
      <c r="X66" s="59"/>
      <c r="Y66" s="59"/>
      <c r="AA66" s="59">
        <f t="shared" si="30"/>
        <v>0</v>
      </c>
      <c r="AB66" s="10"/>
      <c r="AC66" s="10"/>
    </row>
    <row r="67" spans="1:29" s="11" customFormat="1" ht="20.100000000000001" customHeight="1">
      <c r="A67" s="57"/>
      <c r="B67" s="37"/>
      <c r="C67" s="51" t="s">
        <v>53</v>
      </c>
      <c r="D67" s="384"/>
      <c r="E67" s="384"/>
      <c r="F67" s="384"/>
      <c r="G67" s="384"/>
      <c r="H67" s="384"/>
      <c r="I67" s="384"/>
      <c r="J67" s="384"/>
      <c r="K67" s="384"/>
      <c r="L67" s="384"/>
      <c r="M67" s="394">
        <f t="shared" si="4"/>
        <v>0</v>
      </c>
      <c r="N67" s="55"/>
      <c r="O67" s="13"/>
      <c r="P67" s="59"/>
      <c r="Q67" s="59"/>
      <c r="R67" s="59"/>
      <c r="S67" s="59"/>
      <c r="T67" s="59"/>
      <c r="U67" s="59"/>
      <c r="V67" s="59"/>
      <c r="W67" s="59"/>
      <c r="X67" s="59"/>
      <c r="Y67" s="59"/>
      <c r="AA67" s="59">
        <f t="shared" si="30"/>
        <v>0</v>
      </c>
      <c r="AB67" s="10"/>
      <c r="AC67" s="10"/>
    </row>
    <row r="68" spans="1:29" s="11" customFormat="1" ht="20.100000000000001" customHeight="1">
      <c r="A68" s="57"/>
      <c r="B68" s="37"/>
      <c r="C68" s="50" t="s">
        <v>11</v>
      </c>
      <c r="D68" s="382">
        <f t="shared" ref="D68:L68" si="31">SUM(D69:D70)</f>
        <v>0</v>
      </c>
      <c r="E68" s="382">
        <f t="shared" si="31"/>
        <v>0</v>
      </c>
      <c r="F68" s="382">
        <f t="shared" si="31"/>
        <v>0</v>
      </c>
      <c r="G68" s="382">
        <f t="shared" si="31"/>
        <v>0</v>
      </c>
      <c r="H68" s="382">
        <f t="shared" si="31"/>
        <v>0</v>
      </c>
      <c r="I68" s="382">
        <f t="shared" si="31"/>
        <v>0</v>
      </c>
      <c r="J68" s="382">
        <f t="shared" si="31"/>
        <v>0</v>
      </c>
      <c r="K68" s="382">
        <f t="shared" si="31"/>
        <v>0</v>
      </c>
      <c r="L68" s="382">
        <f t="shared" si="31"/>
        <v>0</v>
      </c>
      <c r="M68" s="394">
        <f t="shared" si="4"/>
        <v>0</v>
      </c>
      <c r="N68" s="55"/>
      <c r="O68" s="13"/>
      <c r="P68" s="59">
        <f t="shared" ref="P68:Y68" si="32">+D68-SUM(D69:D70)</f>
        <v>0</v>
      </c>
      <c r="Q68" s="59">
        <f t="shared" si="32"/>
        <v>0</v>
      </c>
      <c r="R68" s="59">
        <f t="shared" si="32"/>
        <v>0</v>
      </c>
      <c r="S68" s="59">
        <f t="shared" si="32"/>
        <v>0</v>
      </c>
      <c r="T68" s="59">
        <f t="shared" si="32"/>
        <v>0</v>
      </c>
      <c r="U68" s="59">
        <f t="shared" si="32"/>
        <v>0</v>
      </c>
      <c r="V68" s="59">
        <f t="shared" si="32"/>
        <v>0</v>
      </c>
      <c r="W68" s="59">
        <f t="shared" si="32"/>
        <v>0</v>
      </c>
      <c r="X68" s="59">
        <f t="shared" si="32"/>
        <v>0</v>
      </c>
      <c r="Y68" s="59">
        <f t="shared" si="32"/>
        <v>0</v>
      </c>
      <c r="AA68" s="59">
        <f t="shared" si="30"/>
        <v>0</v>
      </c>
      <c r="AB68" s="10"/>
      <c r="AC68" s="10"/>
    </row>
    <row r="69" spans="1:29" s="11" customFormat="1" ht="20.100000000000001" customHeight="1">
      <c r="A69" s="57"/>
      <c r="B69" s="38"/>
      <c r="C69" s="51" t="s">
        <v>52</v>
      </c>
      <c r="D69" s="384"/>
      <c r="E69" s="384"/>
      <c r="F69" s="384"/>
      <c r="G69" s="384"/>
      <c r="H69" s="384"/>
      <c r="I69" s="384"/>
      <c r="J69" s="384"/>
      <c r="K69" s="384"/>
      <c r="L69" s="384"/>
      <c r="M69" s="394">
        <f t="shared" si="4"/>
        <v>0</v>
      </c>
      <c r="N69" s="55"/>
      <c r="O69" s="13"/>
      <c r="P69" s="59"/>
      <c r="Q69" s="59"/>
      <c r="R69" s="59"/>
      <c r="S69" s="59"/>
      <c r="T69" s="59"/>
      <c r="U69" s="59"/>
      <c r="V69" s="59"/>
      <c r="W69" s="59"/>
      <c r="X69" s="59"/>
      <c r="Y69" s="59"/>
      <c r="AA69" s="59">
        <f t="shared" si="30"/>
        <v>0</v>
      </c>
      <c r="AB69" s="10"/>
      <c r="AC69" s="10"/>
    </row>
    <row r="70" spans="1:29" s="11" customFormat="1" ht="20.100000000000001" customHeight="1">
      <c r="A70" s="57"/>
      <c r="B70" s="38"/>
      <c r="C70" s="51" t="s">
        <v>53</v>
      </c>
      <c r="D70" s="384"/>
      <c r="E70" s="384"/>
      <c r="F70" s="384"/>
      <c r="G70" s="384"/>
      <c r="H70" s="384"/>
      <c r="I70" s="384"/>
      <c r="J70" s="384"/>
      <c r="K70" s="384"/>
      <c r="L70" s="384"/>
      <c r="M70" s="394">
        <f t="shared" si="4"/>
        <v>0</v>
      </c>
      <c r="N70" s="55"/>
      <c r="O70" s="13"/>
      <c r="P70" s="59"/>
      <c r="Q70" s="59"/>
      <c r="R70" s="59"/>
      <c r="S70" s="59"/>
      <c r="T70" s="59"/>
      <c r="U70" s="59"/>
      <c r="V70" s="59"/>
      <c r="W70" s="59"/>
      <c r="X70" s="59"/>
      <c r="Y70" s="59"/>
      <c r="AA70" s="59">
        <f t="shared" si="30"/>
        <v>0</v>
      </c>
      <c r="AB70" s="10"/>
      <c r="AC70" s="10"/>
    </row>
    <row r="71" spans="1:29" s="11" customFormat="1" ht="20.100000000000001" customHeight="1">
      <c r="A71" s="194"/>
      <c r="B71" s="38"/>
      <c r="C71" s="38"/>
      <c r="D71" s="385"/>
      <c r="E71" s="385"/>
      <c r="F71" s="385"/>
      <c r="G71" s="385"/>
      <c r="H71" s="385"/>
      <c r="I71" s="385"/>
      <c r="J71" s="385"/>
      <c r="K71" s="385"/>
      <c r="L71" s="385"/>
      <c r="M71" s="394"/>
      <c r="N71" s="55"/>
      <c r="O71" s="13"/>
      <c r="P71" s="59"/>
      <c r="Q71" s="59"/>
      <c r="R71" s="59"/>
      <c r="S71" s="59"/>
      <c r="T71" s="59"/>
      <c r="U71" s="59"/>
      <c r="V71" s="59"/>
      <c r="W71" s="59"/>
      <c r="X71" s="59"/>
      <c r="Y71" s="59"/>
      <c r="AA71" s="59"/>
      <c r="AB71" s="10"/>
      <c r="AC71" s="10"/>
    </row>
    <row r="72" spans="1:29" s="11" customFormat="1" ht="20.100000000000001" customHeight="1">
      <c r="A72" s="57"/>
      <c r="B72" s="38"/>
      <c r="C72" s="51" t="s">
        <v>78</v>
      </c>
      <c r="D72" s="384"/>
      <c r="E72" s="384"/>
      <c r="F72" s="384"/>
      <c r="G72" s="384"/>
      <c r="H72" s="384"/>
      <c r="I72" s="384"/>
      <c r="J72" s="384"/>
      <c r="K72" s="384"/>
      <c r="L72" s="384"/>
      <c r="M72" s="394">
        <f t="shared" si="4"/>
        <v>0</v>
      </c>
      <c r="N72" s="55"/>
      <c r="O72" s="13"/>
      <c r="P72" s="59">
        <f>+D68-SUM(D72:D77)</f>
        <v>0</v>
      </c>
      <c r="Q72" s="59">
        <f t="shared" ref="Q72:Y72" si="33">+E68-SUM(E72:E77)</f>
        <v>0</v>
      </c>
      <c r="R72" s="59">
        <f t="shared" si="33"/>
        <v>0</v>
      </c>
      <c r="S72" s="59">
        <f t="shared" si="33"/>
        <v>0</v>
      </c>
      <c r="T72" s="59">
        <f t="shared" si="33"/>
        <v>0</v>
      </c>
      <c r="U72" s="59">
        <f t="shared" si="33"/>
        <v>0</v>
      </c>
      <c r="V72" s="59">
        <f t="shared" si="33"/>
        <v>0</v>
      </c>
      <c r="W72" s="59">
        <f t="shared" si="33"/>
        <v>0</v>
      </c>
      <c r="X72" s="59">
        <f t="shared" si="33"/>
        <v>0</v>
      </c>
      <c r="Y72" s="59">
        <f t="shared" si="33"/>
        <v>0</v>
      </c>
      <c r="AA72" s="59">
        <f t="shared" si="30"/>
        <v>0</v>
      </c>
      <c r="AB72" s="10"/>
      <c r="AC72" s="10"/>
    </row>
    <row r="73" spans="1:29" s="11" customFormat="1" ht="20.100000000000001" customHeight="1">
      <c r="A73" s="57"/>
      <c r="B73" s="38"/>
      <c r="C73" s="51" t="s">
        <v>64</v>
      </c>
      <c r="D73" s="384"/>
      <c r="E73" s="384"/>
      <c r="F73" s="384"/>
      <c r="G73" s="384"/>
      <c r="H73" s="384"/>
      <c r="I73" s="384"/>
      <c r="J73" s="384"/>
      <c r="K73" s="384"/>
      <c r="L73" s="384"/>
      <c r="M73" s="394">
        <f t="shared" si="4"/>
        <v>0</v>
      </c>
      <c r="N73" s="55"/>
      <c r="O73" s="13"/>
      <c r="P73" s="59"/>
      <c r="Q73" s="59"/>
      <c r="R73" s="59"/>
      <c r="S73" s="59"/>
      <c r="T73" s="59"/>
      <c r="U73" s="59"/>
      <c r="V73" s="59"/>
      <c r="W73" s="59"/>
      <c r="X73" s="59"/>
      <c r="Y73" s="59"/>
      <c r="AA73" s="59">
        <f t="shared" si="30"/>
        <v>0</v>
      </c>
      <c r="AB73" s="10"/>
      <c r="AC73" s="10"/>
    </row>
    <row r="74" spans="1:29" s="11" customFormat="1" ht="20.100000000000001" customHeight="1">
      <c r="A74" s="57"/>
      <c r="B74" s="38"/>
      <c r="C74" s="51" t="s">
        <v>119</v>
      </c>
      <c r="D74" s="384"/>
      <c r="E74" s="384"/>
      <c r="F74" s="384"/>
      <c r="G74" s="384"/>
      <c r="H74" s="384"/>
      <c r="I74" s="384"/>
      <c r="J74" s="384"/>
      <c r="K74" s="384"/>
      <c r="L74" s="384"/>
      <c r="M74" s="394">
        <f t="shared" si="4"/>
        <v>0</v>
      </c>
      <c r="N74" s="55"/>
      <c r="O74" s="13"/>
      <c r="P74" s="59"/>
      <c r="Q74" s="59"/>
      <c r="R74" s="59"/>
      <c r="S74" s="59"/>
      <c r="T74" s="59"/>
      <c r="U74" s="59"/>
      <c r="V74" s="59"/>
      <c r="W74" s="59"/>
      <c r="X74" s="59"/>
      <c r="Y74" s="59"/>
      <c r="AA74" s="59">
        <f t="shared" si="30"/>
        <v>0</v>
      </c>
      <c r="AB74" s="10"/>
      <c r="AC74" s="10"/>
    </row>
    <row r="75" spans="1:29" s="11" customFormat="1" ht="20.100000000000001" customHeight="1">
      <c r="A75" s="57"/>
      <c r="B75" s="38"/>
      <c r="C75" s="51" t="s">
        <v>79</v>
      </c>
      <c r="D75" s="384"/>
      <c r="E75" s="384"/>
      <c r="F75" s="384"/>
      <c r="G75" s="384"/>
      <c r="H75" s="384"/>
      <c r="I75" s="384"/>
      <c r="J75" s="384"/>
      <c r="K75" s="384"/>
      <c r="L75" s="384"/>
      <c r="M75" s="394">
        <f t="shared" si="4"/>
        <v>0</v>
      </c>
      <c r="N75" s="55"/>
      <c r="O75" s="13"/>
      <c r="P75" s="59"/>
      <c r="Q75" s="59"/>
      <c r="R75" s="59"/>
      <c r="S75" s="59"/>
      <c r="T75" s="59"/>
      <c r="U75" s="59"/>
      <c r="V75" s="59"/>
      <c r="W75" s="59"/>
      <c r="X75" s="59"/>
      <c r="Y75" s="59"/>
      <c r="AA75" s="59">
        <f t="shared" si="30"/>
        <v>0</v>
      </c>
      <c r="AB75" s="10"/>
      <c r="AC75" s="10"/>
    </row>
    <row r="76" spans="1:29" s="11" customFormat="1" ht="20.100000000000001" customHeight="1">
      <c r="A76" s="57"/>
      <c r="B76" s="38"/>
      <c r="C76" s="51" t="s">
        <v>45</v>
      </c>
      <c r="D76" s="384"/>
      <c r="E76" s="384"/>
      <c r="F76" s="384"/>
      <c r="G76" s="384"/>
      <c r="H76" s="384"/>
      <c r="I76" s="384"/>
      <c r="J76" s="384"/>
      <c r="K76" s="384"/>
      <c r="L76" s="384"/>
      <c r="M76" s="394">
        <f t="shared" si="4"/>
        <v>0</v>
      </c>
      <c r="N76" s="55"/>
      <c r="O76" s="13"/>
      <c r="P76" s="59"/>
      <c r="Q76" s="59"/>
      <c r="R76" s="59"/>
      <c r="S76" s="59"/>
      <c r="T76" s="59"/>
      <c r="U76" s="59"/>
      <c r="V76" s="59"/>
      <c r="W76" s="59"/>
      <c r="X76" s="59"/>
      <c r="Y76" s="59"/>
      <c r="AA76" s="59">
        <f t="shared" si="30"/>
        <v>0</v>
      </c>
      <c r="AB76" s="10"/>
      <c r="AC76" s="10"/>
    </row>
    <row r="77" spans="1:29" s="21" customFormat="1" ht="20.100000000000001" customHeight="1">
      <c r="A77" s="58"/>
      <c r="B77" s="56"/>
      <c r="C77" s="51" t="s">
        <v>96</v>
      </c>
      <c r="D77" s="384"/>
      <c r="E77" s="384"/>
      <c r="F77" s="384"/>
      <c r="G77" s="384"/>
      <c r="H77" s="384"/>
      <c r="I77" s="384"/>
      <c r="J77" s="384"/>
      <c r="K77" s="384"/>
      <c r="L77" s="384"/>
      <c r="M77" s="394">
        <f>+SUM(D77:L77)</f>
        <v>0</v>
      </c>
      <c r="N77" s="55"/>
      <c r="O77" s="13"/>
      <c r="P77" s="59"/>
      <c r="Q77" s="59"/>
      <c r="R77" s="59"/>
      <c r="S77" s="59"/>
      <c r="T77" s="59"/>
      <c r="U77" s="59"/>
      <c r="V77" s="59"/>
      <c r="W77" s="59"/>
      <c r="X77" s="59"/>
      <c r="Y77" s="59"/>
      <c r="Z77" s="11"/>
      <c r="AA77" s="59">
        <f t="shared" si="30"/>
        <v>0</v>
      </c>
      <c r="AB77" s="20"/>
      <c r="AC77" s="20"/>
    </row>
    <row r="78" spans="1:29" s="21" customFormat="1" ht="20.100000000000001" customHeight="1">
      <c r="A78" s="58"/>
      <c r="B78" s="56"/>
      <c r="C78" s="51"/>
      <c r="D78" s="385"/>
      <c r="E78" s="385"/>
      <c r="F78" s="385"/>
      <c r="G78" s="385"/>
      <c r="H78" s="385"/>
      <c r="I78" s="385"/>
      <c r="J78" s="385"/>
      <c r="K78" s="385"/>
      <c r="L78" s="385"/>
      <c r="M78" s="394"/>
      <c r="N78" s="55"/>
      <c r="O78" s="13"/>
      <c r="P78" s="59"/>
      <c r="Q78" s="59"/>
      <c r="R78" s="59"/>
      <c r="S78" s="59"/>
      <c r="T78" s="59"/>
      <c r="U78" s="59"/>
      <c r="V78" s="59"/>
      <c r="W78" s="59"/>
      <c r="X78" s="59"/>
      <c r="Y78" s="59"/>
      <c r="Z78" s="11"/>
      <c r="AA78" s="59"/>
      <c r="AB78" s="20"/>
      <c r="AC78" s="20"/>
    </row>
    <row r="79" spans="1:29" s="11" customFormat="1" ht="20.100000000000001" customHeight="1">
      <c r="A79" s="57"/>
      <c r="B79" s="38"/>
      <c r="C79" s="50" t="s">
        <v>12</v>
      </c>
      <c r="D79" s="382">
        <f t="shared" ref="D79:L79" si="34">SUM(D80:D81)</f>
        <v>0</v>
      </c>
      <c r="E79" s="382">
        <f t="shared" si="34"/>
        <v>0</v>
      </c>
      <c r="F79" s="382">
        <f t="shared" si="34"/>
        <v>0</v>
      </c>
      <c r="G79" s="382">
        <f t="shared" si="34"/>
        <v>0</v>
      </c>
      <c r="H79" s="382">
        <f t="shared" si="34"/>
        <v>0</v>
      </c>
      <c r="I79" s="382">
        <f t="shared" si="34"/>
        <v>0</v>
      </c>
      <c r="J79" s="382">
        <f t="shared" si="34"/>
        <v>0</v>
      </c>
      <c r="K79" s="382">
        <f t="shared" si="34"/>
        <v>0</v>
      </c>
      <c r="L79" s="382">
        <f t="shared" si="34"/>
        <v>0</v>
      </c>
      <c r="M79" s="394">
        <f>+SUM(D79:L79)</f>
        <v>0</v>
      </c>
      <c r="N79" s="55"/>
      <c r="O79" s="13"/>
      <c r="P79" s="59">
        <f t="shared" ref="P79:Y79" si="35">+D79-SUM(D80:D81)</f>
        <v>0</v>
      </c>
      <c r="Q79" s="59">
        <f t="shared" si="35"/>
        <v>0</v>
      </c>
      <c r="R79" s="59">
        <f t="shared" si="35"/>
        <v>0</v>
      </c>
      <c r="S79" s="59">
        <f t="shared" si="35"/>
        <v>0</v>
      </c>
      <c r="T79" s="59">
        <f t="shared" si="35"/>
        <v>0</v>
      </c>
      <c r="U79" s="59">
        <f t="shared" si="35"/>
        <v>0</v>
      </c>
      <c r="V79" s="59">
        <f t="shared" si="35"/>
        <v>0</v>
      </c>
      <c r="W79" s="59">
        <f t="shared" si="35"/>
        <v>0</v>
      </c>
      <c r="X79" s="59">
        <f t="shared" si="35"/>
        <v>0</v>
      </c>
      <c r="Y79" s="59">
        <f t="shared" si="35"/>
        <v>0</v>
      </c>
      <c r="AA79" s="59">
        <f t="shared" si="30"/>
        <v>0</v>
      </c>
      <c r="AB79" s="10"/>
      <c r="AC79" s="10"/>
    </row>
    <row r="80" spans="1:29" s="11" customFormat="1" ht="20.100000000000001" customHeight="1">
      <c r="A80" s="57"/>
      <c r="B80" s="37"/>
      <c r="C80" s="51" t="s">
        <v>52</v>
      </c>
      <c r="D80" s="384"/>
      <c r="E80" s="384"/>
      <c r="F80" s="384"/>
      <c r="G80" s="384"/>
      <c r="H80" s="384"/>
      <c r="I80" s="384"/>
      <c r="J80" s="384"/>
      <c r="K80" s="384"/>
      <c r="L80" s="384"/>
      <c r="M80" s="394">
        <f>+SUM(D80:L80)</f>
        <v>0</v>
      </c>
      <c r="N80" s="55"/>
      <c r="O80" s="18"/>
      <c r="P80" s="59"/>
      <c r="Q80" s="59"/>
      <c r="R80" s="59"/>
      <c r="S80" s="59"/>
      <c r="T80" s="59"/>
      <c r="U80" s="59"/>
      <c r="V80" s="59"/>
      <c r="W80" s="59"/>
      <c r="X80" s="59"/>
      <c r="Y80" s="59"/>
      <c r="AA80" s="59">
        <f t="shared" si="30"/>
        <v>0</v>
      </c>
      <c r="AB80" s="10"/>
      <c r="AC80" s="10"/>
    </row>
    <row r="81" spans="1:29" s="21" customFormat="1" ht="20.100000000000001" customHeight="1">
      <c r="A81" s="58"/>
      <c r="B81" s="56"/>
      <c r="C81" s="51" t="s">
        <v>53</v>
      </c>
      <c r="D81" s="384"/>
      <c r="E81" s="384"/>
      <c r="F81" s="384"/>
      <c r="G81" s="384"/>
      <c r="H81" s="384"/>
      <c r="I81" s="384"/>
      <c r="J81" s="384"/>
      <c r="K81" s="384"/>
      <c r="L81" s="384"/>
      <c r="M81" s="394">
        <f>+SUM(D81:L81)</f>
        <v>0</v>
      </c>
      <c r="N81" s="55"/>
      <c r="O81" s="13"/>
      <c r="P81" s="59"/>
      <c r="Q81" s="59"/>
      <c r="R81" s="59"/>
      <c r="S81" s="59"/>
      <c r="T81" s="59"/>
      <c r="U81" s="59"/>
      <c r="V81" s="59"/>
      <c r="W81" s="59"/>
      <c r="X81" s="59"/>
      <c r="Y81" s="59"/>
      <c r="Z81" s="11"/>
      <c r="AA81" s="59">
        <f t="shared" si="30"/>
        <v>0</v>
      </c>
      <c r="AB81" s="20"/>
      <c r="AC81" s="20"/>
    </row>
    <row r="82" spans="1:29" s="21" customFormat="1" ht="30" customHeight="1">
      <c r="A82" s="58"/>
      <c r="B82" s="56"/>
      <c r="C82" s="49" t="s">
        <v>48</v>
      </c>
      <c r="D82" s="396">
        <f>+SUM(D79,D68,D65)</f>
        <v>0</v>
      </c>
      <c r="E82" s="396">
        <f t="shared" ref="E82:L82" si="36">+SUM(E79,E68,E65)</f>
        <v>0</v>
      </c>
      <c r="F82" s="396">
        <f t="shared" si="36"/>
        <v>0</v>
      </c>
      <c r="G82" s="396">
        <f t="shared" si="36"/>
        <v>0</v>
      </c>
      <c r="H82" s="396">
        <f t="shared" si="36"/>
        <v>0</v>
      </c>
      <c r="I82" s="396">
        <f t="shared" si="36"/>
        <v>0</v>
      </c>
      <c r="J82" s="396">
        <f t="shared" si="36"/>
        <v>0</v>
      </c>
      <c r="K82" s="396">
        <f t="shared" si="36"/>
        <v>0</v>
      </c>
      <c r="L82" s="396">
        <f t="shared" si="36"/>
        <v>0</v>
      </c>
      <c r="M82" s="397">
        <f t="shared" si="4"/>
        <v>0</v>
      </c>
      <c r="N82" s="55"/>
      <c r="O82" s="13"/>
      <c r="P82" s="59">
        <f t="shared" ref="P82:Y82" si="37">+D82-D65-D68-D79</f>
        <v>0</v>
      </c>
      <c r="Q82" s="59">
        <f t="shared" si="37"/>
        <v>0</v>
      </c>
      <c r="R82" s="59">
        <f t="shared" si="37"/>
        <v>0</v>
      </c>
      <c r="S82" s="59">
        <f t="shared" si="37"/>
        <v>0</v>
      </c>
      <c r="T82" s="59">
        <f t="shared" si="37"/>
        <v>0</v>
      </c>
      <c r="U82" s="59">
        <f t="shared" si="37"/>
        <v>0</v>
      </c>
      <c r="V82" s="59">
        <f t="shared" si="37"/>
        <v>0</v>
      </c>
      <c r="W82" s="59">
        <f t="shared" si="37"/>
        <v>0</v>
      </c>
      <c r="X82" s="59">
        <f t="shared" si="37"/>
        <v>0</v>
      </c>
      <c r="Y82" s="59">
        <f t="shared" si="37"/>
        <v>0</v>
      </c>
      <c r="Z82" s="11"/>
      <c r="AA82" s="59">
        <f t="shared" si="30"/>
        <v>0</v>
      </c>
      <c r="AB82" s="20"/>
      <c r="AC82" s="20"/>
    </row>
    <row r="83" spans="1:29" s="21" customFormat="1" ht="20.100000000000001" customHeight="1">
      <c r="A83" s="58"/>
      <c r="B83" s="44"/>
      <c r="C83" s="52" t="s">
        <v>143</v>
      </c>
      <c r="D83" s="389"/>
      <c r="E83" s="389"/>
      <c r="F83" s="389"/>
      <c r="G83" s="389"/>
      <c r="H83" s="389"/>
      <c r="I83" s="389"/>
      <c r="J83" s="389"/>
      <c r="K83" s="389"/>
      <c r="L83" s="389"/>
      <c r="M83" s="394">
        <f>+SUM(D83:L83)</f>
        <v>0</v>
      </c>
      <c r="N83" s="55"/>
      <c r="O83" s="18"/>
      <c r="P83" s="59">
        <f t="shared" ref="P83:Y83" si="38">+IF((D83+D84&gt;D82),111,0)</f>
        <v>0</v>
      </c>
      <c r="Q83" s="59">
        <f t="shared" si="38"/>
        <v>0</v>
      </c>
      <c r="R83" s="59">
        <f t="shared" si="38"/>
        <v>0</v>
      </c>
      <c r="S83" s="59">
        <f t="shared" si="38"/>
        <v>0</v>
      </c>
      <c r="T83" s="59">
        <f t="shared" si="38"/>
        <v>0</v>
      </c>
      <c r="U83" s="59">
        <f t="shared" si="38"/>
        <v>0</v>
      </c>
      <c r="V83" s="59">
        <f t="shared" si="38"/>
        <v>0</v>
      </c>
      <c r="W83" s="59">
        <f t="shared" si="38"/>
        <v>0</v>
      </c>
      <c r="X83" s="59">
        <f t="shared" si="38"/>
        <v>0</v>
      </c>
      <c r="Y83" s="59">
        <f t="shared" si="38"/>
        <v>0</v>
      </c>
      <c r="Z83" s="11"/>
      <c r="AA83" s="59">
        <f t="shared" si="30"/>
        <v>0</v>
      </c>
      <c r="AB83" s="20"/>
      <c r="AC83" s="20"/>
    </row>
    <row r="84" spans="1:29" s="11" customFormat="1" ht="20.100000000000001" customHeight="1">
      <c r="A84" s="57"/>
      <c r="B84" s="37"/>
      <c r="C84" s="52" t="s">
        <v>144</v>
      </c>
      <c r="D84" s="389"/>
      <c r="E84" s="389"/>
      <c r="F84" s="389"/>
      <c r="G84" s="389"/>
      <c r="H84" s="389"/>
      <c r="I84" s="389"/>
      <c r="J84" s="389"/>
      <c r="K84" s="389"/>
      <c r="L84" s="389"/>
      <c r="M84" s="394">
        <f>+SUM(D84:L84)</f>
        <v>0</v>
      </c>
      <c r="N84" s="55"/>
      <c r="O84" s="18"/>
      <c r="P84" s="59"/>
      <c r="Q84" s="59"/>
      <c r="R84" s="59"/>
      <c r="S84" s="59"/>
      <c r="T84" s="59"/>
      <c r="U84" s="59"/>
      <c r="V84" s="59"/>
      <c r="W84" s="59"/>
      <c r="X84" s="59"/>
      <c r="Y84" s="59"/>
      <c r="AA84" s="59">
        <f t="shared" si="30"/>
        <v>0</v>
      </c>
      <c r="AB84" s="10"/>
      <c r="AC84" s="10"/>
    </row>
    <row r="85" spans="1:29" s="11" customFormat="1" ht="20.100000000000001" customHeight="1">
      <c r="A85" s="57"/>
      <c r="B85" s="38"/>
      <c r="C85" s="52" t="s">
        <v>103</v>
      </c>
      <c r="D85" s="389"/>
      <c r="E85" s="389"/>
      <c r="F85" s="389"/>
      <c r="G85" s="389"/>
      <c r="H85" s="389"/>
      <c r="I85" s="389"/>
      <c r="J85" s="389"/>
      <c r="K85" s="389"/>
      <c r="L85" s="389"/>
      <c r="M85" s="394">
        <f>+SUM(D85:L85)</f>
        <v>0</v>
      </c>
      <c r="N85" s="55"/>
      <c r="O85" s="18"/>
      <c r="P85" s="59">
        <f t="shared" ref="P85:Y85" si="39">+IF((D85&gt;D82),111,0)</f>
        <v>0</v>
      </c>
      <c r="Q85" s="59">
        <f t="shared" si="39"/>
        <v>0</v>
      </c>
      <c r="R85" s="59">
        <f t="shared" si="39"/>
        <v>0</v>
      </c>
      <c r="S85" s="59">
        <f t="shared" si="39"/>
        <v>0</v>
      </c>
      <c r="T85" s="59">
        <f t="shared" si="39"/>
        <v>0</v>
      </c>
      <c r="U85" s="59">
        <f t="shared" si="39"/>
        <v>0</v>
      </c>
      <c r="V85" s="59">
        <f t="shared" si="39"/>
        <v>0</v>
      </c>
      <c r="W85" s="59">
        <f t="shared" si="39"/>
        <v>0</v>
      </c>
      <c r="X85" s="59">
        <f t="shared" si="39"/>
        <v>0</v>
      </c>
      <c r="Y85" s="59">
        <f t="shared" si="39"/>
        <v>0</v>
      </c>
      <c r="AA85" s="59">
        <f t="shared" si="30"/>
        <v>0</v>
      </c>
      <c r="AB85" s="10"/>
      <c r="AC85" s="10"/>
    </row>
    <row r="86" spans="1:29" s="11" customFormat="1" ht="20.100000000000001" customHeight="1">
      <c r="A86" s="57"/>
      <c r="B86" s="38"/>
      <c r="C86" s="52" t="s">
        <v>150</v>
      </c>
      <c r="D86" s="390"/>
      <c r="E86" s="390"/>
      <c r="F86" s="390"/>
      <c r="G86" s="389"/>
      <c r="H86" s="390"/>
      <c r="I86" s="389"/>
      <c r="J86" s="390"/>
      <c r="K86" s="389"/>
      <c r="L86" s="390"/>
      <c r="M86" s="391"/>
      <c r="N86" s="55"/>
      <c r="O86" s="18"/>
      <c r="P86" s="59"/>
      <c r="Q86" s="59"/>
      <c r="R86" s="59"/>
      <c r="S86" s="59">
        <f>+IF((G86&gt;G82),111,0)</f>
        <v>0</v>
      </c>
      <c r="T86" s="59"/>
      <c r="U86" s="59">
        <f>+IF((I86&gt;I82),111,0)</f>
        <v>0</v>
      </c>
      <c r="V86" s="59"/>
      <c r="W86" s="59">
        <f>+IF((K86&gt;K82),111,0)</f>
        <v>0</v>
      </c>
      <c r="X86" s="59"/>
      <c r="Y86" s="59"/>
      <c r="AA86" s="59"/>
      <c r="AB86" s="10"/>
      <c r="AC86" s="10"/>
    </row>
    <row r="87" spans="1:29" s="11" customFormat="1" ht="20.100000000000001" customHeight="1">
      <c r="A87" s="57"/>
      <c r="B87" s="38"/>
      <c r="C87" s="52" t="s">
        <v>175</v>
      </c>
      <c r="D87" s="390"/>
      <c r="E87" s="390"/>
      <c r="F87" s="390"/>
      <c r="G87" s="389"/>
      <c r="H87" s="390"/>
      <c r="I87" s="389"/>
      <c r="J87" s="390"/>
      <c r="K87" s="389"/>
      <c r="L87" s="390"/>
      <c r="M87" s="391"/>
      <c r="N87" s="55"/>
      <c r="O87" s="18"/>
      <c r="P87" s="59"/>
      <c r="Q87" s="59"/>
      <c r="R87" s="59"/>
      <c r="S87" s="59">
        <f>+IF((G87&gt;G82),111,0)</f>
        <v>0</v>
      </c>
      <c r="T87" s="59"/>
      <c r="U87" s="59">
        <f>+IF((I87&gt;I82),111,0)</f>
        <v>0</v>
      </c>
      <c r="V87" s="59"/>
      <c r="W87" s="59">
        <f>+IF((K87&gt;K82),111,0)</f>
        <v>0</v>
      </c>
      <c r="X87" s="59"/>
      <c r="Y87" s="59"/>
      <c r="AA87" s="59"/>
      <c r="AB87" s="10"/>
      <c r="AC87" s="10"/>
    </row>
    <row r="88" spans="1:29" s="11" customFormat="1" ht="30" customHeight="1">
      <c r="A88" s="57"/>
      <c r="B88" s="38"/>
      <c r="C88" s="49" t="s">
        <v>59</v>
      </c>
      <c r="D88" s="395"/>
      <c r="E88" s="395"/>
      <c r="F88" s="395"/>
      <c r="G88" s="395"/>
      <c r="H88" s="395"/>
      <c r="I88" s="395"/>
      <c r="J88" s="395"/>
      <c r="K88" s="395"/>
      <c r="L88" s="395"/>
      <c r="M88" s="394"/>
      <c r="N88" s="55"/>
      <c r="O88" s="13"/>
      <c r="P88" s="59"/>
      <c r="Q88" s="59"/>
      <c r="R88" s="59"/>
      <c r="S88" s="59"/>
      <c r="T88" s="59"/>
      <c r="U88" s="59"/>
      <c r="V88" s="59"/>
      <c r="W88" s="59"/>
      <c r="X88" s="59"/>
      <c r="Y88" s="59"/>
      <c r="AA88" s="59"/>
      <c r="AB88" s="10"/>
      <c r="AC88" s="10"/>
    </row>
    <row r="89" spans="1:29" s="11" customFormat="1" ht="20.100000000000001" customHeight="1">
      <c r="A89" s="57"/>
      <c r="B89" s="38"/>
      <c r="C89" s="188" t="s">
        <v>148</v>
      </c>
      <c r="D89" s="384"/>
      <c r="E89" s="384"/>
      <c r="F89" s="384"/>
      <c r="G89" s="384"/>
      <c r="H89" s="384"/>
      <c r="I89" s="384"/>
      <c r="J89" s="384"/>
      <c r="K89" s="384"/>
      <c r="L89" s="384"/>
      <c r="M89" s="394">
        <f>+SUM(D89:L89)</f>
        <v>0</v>
      </c>
      <c r="N89" s="55"/>
      <c r="O89" s="13"/>
      <c r="P89" s="59">
        <f>+D82-SUM(D89:D94)</f>
        <v>0</v>
      </c>
      <c r="Q89" s="59">
        <f t="shared" ref="Q89:Y89" si="40">+E82-SUM(E89:E94)</f>
        <v>0</v>
      </c>
      <c r="R89" s="59">
        <f t="shared" si="40"/>
        <v>0</v>
      </c>
      <c r="S89" s="59">
        <f t="shared" si="40"/>
        <v>0</v>
      </c>
      <c r="T89" s="59">
        <f t="shared" si="40"/>
        <v>0</v>
      </c>
      <c r="U89" s="59">
        <f t="shared" si="40"/>
        <v>0</v>
      </c>
      <c r="V89" s="59">
        <f t="shared" si="40"/>
        <v>0</v>
      </c>
      <c r="W89" s="59">
        <f t="shared" si="40"/>
        <v>0</v>
      </c>
      <c r="X89" s="59">
        <f t="shared" si="40"/>
        <v>0</v>
      </c>
      <c r="Y89" s="59">
        <f t="shared" si="40"/>
        <v>0</v>
      </c>
      <c r="AA89" s="59">
        <f t="shared" ref="AA89:AA94" si="41">+M89-SUM(D89:L89)</f>
        <v>0</v>
      </c>
      <c r="AB89" s="10"/>
      <c r="AC89" s="10"/>
    </row>
    <row r="90" spans="1:29" s="11" customFormat="1" ht="20.100000000000001" customHeight="1">
      <c r="A90" s="57"/>
      <c r="B90" s="37"/>
      <c r="C90" s="188" t="s">
        <v>149</v>
      </c>
      <c r="D90" s="384"/>
      <c r="E90" s="384"/>
      <c r="F90" s="384"/>
      <c r="G90" s="384"/>
      <c r="H90" s="384"/>
      <c r="I90" s="384"/>
      <c r="J90" s="384"/>
      <c r="K90" s="384"/>
      <c r="L90" s="384"/>
      <c r="M90" s="394">
        <f>+SUM(D90:L90)</f>
        <v>0</v>
      </c>
      <c r="N90" s="55"/>
      <c r="O90" s="13"/>
      <c r="P90" s="59"/>
      <c r="Q90" s="59"/>
      <c r="R90" s="59"/>
      <c r="S90" s="59"/>
      <c r="T90" s="59"/>
      <c r="U90" s="59"/>
      <c r="V90" s="59"/>
      <c r="W90" s="59"/>
      <c r="X90" s="59"/>
      <c r="Y90" s="59"/>
      <c r="AA90" s="59">
        <f t="shared" si="41"/>
        <v>0</v>
      </c>
      <c r="AB90" s="10"/>
      <c r="AC90" s="10"/>
    </row>
    <row r="91" spans="1:29" s="11" customFormat="1" ht="20.100000000000001" customHeight="1">
      <c r="A91" s="57"/>
      <c r="B91" s="186"/>
      <c r="C91" s="51" t="s">
        <v>191</v>
      </c>
      <c r="D91" s="384"/>
      <c r="E91" s="384"/>
      <c r="F91" s="384"/>
      <c r="G91" s="384"/>
      <c r="H91" s="384"/>
      <c r="I91" s="384"/>
      <c r="J91" s="384"/>
      <c r="K91" s="384"/>
      <c r="L91" s="384"/>
      <c r="M91" s="394">
        <f t="shared" si="4"/>
        <v>0</v>
      </c>
      <c r="N91" s="55"/>
      <c r="O91" s="13"/>
      <c r="P91" s="59"/>
      <c r="Q91" s="59"/>
      <c r="R91" s="59"/>
      <c r="S91" s="59"/>
      <c r="T91" s="59"/>
      <c r="U91" s="59"/>
      <c r="V91" s="59"/>
      <c r="W91" s="59"/>
      <c r="X91" s="59"/>
      <c r="Y91" s="59"/>
      <c r="AA91" s="59">
        <f t="shared" si="41"/>
        <v>0</v>
      </c>
      <c r="AB91" s="10"/>
      <c r="AC91" s="10"/>
    </row>
    <row r="92" spans="1:29" s="11" customFormat="1" ht="20.100000000000001" customHeight="1">
      <c r="A92" s="57"/>
      <c r="B92" s="37"/>
      <c r="C92" s="51" t="s">
        <v>192</v>
      </c>
      <c r="D92" s="384"/>
      <c r="E92" s="384"/>
      <c r="F92" s="384"/>
      <c r="G92" s="384"/>
      <c r="H92" s="384"/>
      <c r="I92" s="384"/>
      <c r="J92" s="384"/>
      <c r="K92" s="384"/>
      <c r="L92" s="384"/>
      <c r="M92" s="394">
        <f t="shared" si="4"/>
        <v>0</v>
      </c>
      <c r="N92" s="55"/>
      <c r="O92" s="13"/>
      <c r="P92" s="59"/>
      <c r="Q92" s="59"/>
      <c r="R92" s="59"/>
      <c r="S92" s="59"/>
      <c r="T92" s="59"/>
      <c r="U92" s="59"/>
      <c r="V92" s="59"/>
      <c r="W92" s="59"/>
      <c r="X92" s="59"/>
      <c r="Y92" s="59"/>
      <c r="AA92" s="59">
        <f t="shared" si="41"/>
        <v>0</v>
      </c>
      <c r="AB92" s="10"/>
      <c r="AC92" s="10"/>
    </row>
    <row r="93" spans="1:29" s="11" customFormat="1" ht="20.100000000000001" customHeight="1">
      <c r="A93" s="57"/>
      <c r="B93" s="38"/>
      <c r="C93" s="51" t="s">
        <v>193</v>
      </c>
      <c r="D93" s="384"/>
      <c r="E93" s="384"/>
      <c r="F93" s="384"/>
      <c r="G93" s="384"/>
      <c r="H93" s="384"/>
      <c r="I93" s="384"/>
      <c r="J93" s="384"/>
      <c r="K93" s="384"/>
      <c r="L93" s="384"/>
      <c r="M93" s="394">
        <f t="shared" si="4"/>
        <v>0</v>
      </c>
      <c r="N93" s="55"/>
      <c r="O93" s="13"/>
      <c r="P93" s="59"/>
      <c r="Q93" s="59"/>
      <c r="R93" s="59"/>
      <c r="S93" s="59"/>
      <c r="T93" s="59"/>
      <c r="U93" s="59"/>
      <c r="V93" s="59"/>
      <c r="W93" s="59"/>
      <c r="X93" s="59"/>
      <c r="Y93" s="59"/>
      <c r="AA93" s="59">
        <f t="shared" si="41"/>
        <v>0</v>
      </c>
      <c r="AB93" s="10"/>
      <c r="AC93" s="10"/>
    </row>
    <row r="94" spans="1:29" s="11" customFormat="1" ht="20.100000000000001" customHeight="1">
      <c r="A94" s="57"/>
      <c r="B94" s="38"/>
      <c r="C94" s="51" t="s">
        <v>194</v>
      </c>
      <c r="D94" s="384"/>
      <c r="E94" s="384"/>
      <c r="F94" s="384"/>
      <c r="G94" s="384"/>
      <c r="H94" s="384"/>
      <c r="I94" s="384"/>
      <c r="J94" s="384"/>
      <c r="K94" s="384"/>
      <c r="L94" s="384"/>
      <c r="M94" s="394">
        <f t="shared" si="4"/>
        <v>0</v>
      </c>
      <c r="N94" s="55"/>
      <c r="O94" s="13"/>
      <c r="P94" s="59"/>
      <c r="Q94" s="59"/>
      <c r="R94" s="59"/>
      <c r="S94" s="59"/>
      <c r="T94" s="59"/>
      <c r="U94" s="59"/>
      <c r="V94" s="59"/>
      <c r="W94" s="59"/>
      <c r="X94" s="59"/>
      <c r="Y94" s="59"/>
      <c r="AA94" s="59">
        <f t="shared" si="41"/>
        <v>0</v>
      </c>
      <c r="AB94" s="10"/>
      <c r="AC94" s="10"/>
    </row>
    <row r="95" spans="1:29" s="11" customFormat="1" ht="30" customHeight="1">
      <c r="A95" s="57"/>
      <c r="B95" s="37"/>
      <c r="C95" s="49" t="s">
        <v>91</v>
      </c>
      <c r="D95" s="395"/>
      <c r="E95" s="395"/>
      <c r="F95" s="395"/>
      <c r="G95" s="395"/>
      <c r="H95" s="395"/>
      <c r="I95" s="395"/>
      <c r="J95" s="395"/>
      <c r="K95" s="395"/>
      <c r="L95" s="395"/>
      <c r="M95" s="394"/>
      <c r="N95" s="55"/>
      <c r="O95" s="189"/>
      <c r="P95" s="59"/>
      <c r="Q95" s="59"/>
      <c r="R95" s="59"/>
      <c r="S95" s="59"/>
      <c r="T95" s="59"/>
      <c r="U95" s="59"/>
      <c r="V95" s="59"/>
      <c r="W95" s="59"/>
      <c r="X95" s="59"/>
      <c r="Y95" s="59"/>
      <c r="AA95" s="59"/>
      <c r="AB95" s="10"/>
      <c r="AC95" s="10"/>
    </row>
    <row r="96" spans="1:29" s="11" customFormat="1" ht="20.100000000000001" customHeight="1">
      <c r="A96" s="57"/>
      <c r="B96" s="37"/>
      <c r="C96" s="50" t="s">
        <v>10</v>
      </c>
      <c r="D96" s="382">
        <f t="shared" ref="D96:L96" si="42">SUM(D97:D98)</f>
        <v>0</v>
      </c>
      <c r="E96" s="382">
        <f t="shared" si="42"/>
        <v>0</v>
      </c>
      <c r="F96" s="382">
        <f t="shared" si="42"/>
        <v>0</v>
      </c>
      <c r="G96" s="382">
        <f t="shared" si="42"/>
        <v>0</v>
      </c>
      <c r="H96" s="382">
        <f t="shared" si="42"/>
        <v>0</v>
      </c>
      <c r="I96" s="382">
        <f t="shared" si="42"/>
        <v>0</v>
      </c>
      <c r="J96" s="382">
        <f t="shared" si="42"/>
        <v>0</v>
      </c>
      <c r="K96" s="382">
        <f t="shared" si="42"/>
        <v>0</v>
      </c>
      <c r="L96" s="382">
        <f t="shared" si="42"/>
        <v>0</v>
      </c>
      <c r="M96" s="394">
        <f t="shared" si="4"/>
        <v>0</v>
      </c>
      <c r="N96" s="55"/>
      <c r="O96" s="13"/>
      <c r="P96" s="59">
        <f t="shared" ref="P96:Y96" si="43">+D96-SUM(D97:D98)</f>
        <v>0</v>
      </c>
      <c r="Q96" s="59">
        <f t="shared" si="43"/>
        <v>0</v>
      </c>
      <c r="R96" s="59">
        <f t="shared" si="43"/>
        <v>0</v>
      </c>
      <c r="S96" s="59">
        <f t="shared" si="43"/>
        <v>0</v>
      </c>
      <c r="T96" s="59">
        <f t="shared" si="43"/>
        <v>0</v>
      </c>
      <c r="U96" s="59">
        <f t="shared" si="43"/>
        <v>0</v>
      </c>
      <c r="V96" s="59">
        <f t="shared" si="43"/>
        <v>0</v>
      </c>
      <c r="W96" s="59">
        <f t="shared" si="43"/>
        <v>0</v>
      </c>
      <c r="X96" s="59">
        <f t="shared" si="43"/>
        <v>0</v>
      </c>
      <c r="Y96" s="59">
        <f t="shared" si="43"/>
        <v>0</v>
      </c>
      <c r="AA96" s="59">
        <f t="shared" ref="AA96:AA116" si="44">+M96-SUM(D96:L96)</f>
        <v>0</v>
      </c>
      <c r="AB96" s="10"/>
      <c r="AC96" s="10"/>
    </row>
    <row r="97" spans="1:29" s="11" customFormat="1" ht="20.100000000000001" customHeight="1">
      <c r="A97" s="57"/>
      <c r="B97" s="37"/>
      <c r="C97" s="51" t="s">
        <v>52</v>
      </c>
      <c r="D97" s="384"/>
      <c r="E97" s="384"/>
      <c r="F97" s="384"/>
      <c r="G97" s="384"/>
      <c r="H97" s="384"/>
      <c r="I97" s="384"/>
      <c r="J97" s="384"/>
      <c r="K97" s="384"/>
      <c r="L97" s="384"/>
      <c r="M97" s="394">
        <f t="shared" si="4"/>
        <v>0</v>
      </c>
      <c r="N97" s="55"/>
      <c r="O97" s="13"/>
      <c r="P97" s="59"/>
      <c r="Q97" s="59"/>
      <c r="R97" s="59"/>
      <c r="S97" s="59"/>
      <c r="T97" s="59"/>
      <c r="U97" s="59"/>
      <c r="V97" s="59"/>
      <c r="W97" s="59"/>
      <c r="X97" s="59"/>
      <c r="Y97" s="59"/>
      <c r="AA97" s="59">
        <f t="shared" si="44"/>
        <v>0</v>
      </c>
      <c r="AB97" s="10"/>
      <c r="AC97" s="10"/>
    </row>
    <row r="98" spans="1:29" s="11" customFormat="1" ht="20.100000000000001" customHeight="1">
      <c r="A98" s="57"/>
      <c r="B98" s="38"/>
      <c r="C98" s="51" t="s">
        <v>53</v>
      </c>
      <c r="D98" s="384"/>
      <c r="E98" s="384"/>
      <c r="F98" s="384"/>
      <c r="G98" s="384"/>
      <c r="H98" s="384"/>
      <c r="I98" s="384"/>
      <c r="J98" s="384"/>
      <c r="K98" s="384"/>
      <c r="L98" s="384"/>
      <c r="M98" s="394">
        <f t="shared" si="4"/>
        <v>0</v>
      </c>
      <c r="N98" s="55"/>
      <c r="O98" s="13"/>
      <c r="P98" s="59"/>
      <c r="Q98" s="59"/>
      <c r="R98" s="59"/>
      <c r="S98" s="59"/>
      <c r="T98" s="59"/>
      <c r="U98" s="59"/>
      <c r="V98" s="59"/>
      <c r="W98" s="59"/>
      <c r="X98" s="59"/>
      <c r="Y98" s="59"/>
      <c r="AA98" s="59">
        <f t="shared" si="44"/>
        <v>0</v>
      </c>
      <c r="AB98" s="10"/>
      <c r="AC98" s="10"/>
    </row>
    <row r="99" spans="1:29" s="11" customFormat="1" ht="20.100000000000001" customHeight="1">
      <c r="A99" s="57"/>
      <c r="B99" s="38"/>
      <c r="C99" s="50" t="s">
        <v>11</v>
      </c>
      <c r="D99" s="382">
        <f t="shared" ref="D99:L99" si="45">SUM(D100:D101)</f>
        <v>0</v>
      </c>
      <c r="E99" s="382">
        <f t="shared" si="45"/>
        <v>0</v>
      </c>
      <c r="F99" s="382">
        <f t="shared" si="45"/>
        <v>0</v>
      </c>
      <c r="G99" s="382">
        <f t="shared" si="45"/>
        <v>0</v>
      </c>
      <c r="H99" s="382">
        <f t="shared" si="45"/>
        <v>0</v>
      </c>
      <c r="I99" s="382">
        <f t="shared" si="45"/>
        <v>0</v>
      </c>
      <c r="J99" s="382">
        <f t="shared" si="45"/>
        <v>0</v>
      </c>
      <c r="K99" s="382">
        <f t="shared" si="45"/>
        <v>0</v>
      </c>
      <c r="L99" s="382">
        <f t="shared" si="45"/>
        <v>0</v>
      </c>
      <c r="M99" s="394">
        <f t="shared" ref="M99:M143" si="46">+SUM(D99:L99)</f>
        <v>0</v>
      </c>
      <c r="N99" s="55"/>
      <c r="O99" s="13"/>
      <c r="P99" s="59">
        <f t="shared" ref="P99:Y99" si="47">+D99-SUM(D100:D101)</f>
        <v>0</v>
      </c>
      <c r="Q99" s="59">
        <f t="shared" si="47"/>
        <v>0</v>
      </c>
      <c r="R99" s="59">
        <f t="shared" si="47"/>
        <v>0</v>
      </c>
      <c r="S99" s="59">
        <f t="shared" si="47"/>
        <v>0</v>
      </c>
      <c r="T99" s="59">
        <f t="shared" si="47"/>
        <v>0</v>
      </c>
      <c r="U99" s="59">
        <f t="shared" si="47"/>
        <v>0</v>
      </c>
      <c r="V99" s="59">
        <f t="shared" si="47"/>
        <v>0</v>
      </c>
      <c r="W99" s="59">
        <f t="shared" si="47"/>
        <v>0</v>
      </c>
      <c r="X99" s="59">
        <f t="shared" si="47"/>
        <v>0</v>
      </c>
      <c r="Y99" s="59">
        <f t="shared" si="47"/>
        <v>0</v>
      </c>
      <c r="AA99" s="59">
        <f t="shared" si="44"/>
        <v>0</v>
      </c>
      <c r="AB99" s="10"/>
      <c r="AC99" s="10"/>
    </row>
    <row r="100" spans="1:29" s="11" customFormat="1" ht="20.100000000000001" customHeight="1">
      <c r="A100" s="57"/>
      <c r="B100" s="38"/>
      <c r="C100" s="51" t="s">
        <v>52</v>
      </c>
      <c r="D100" s="384"/>
      <c r="E100" s="384"/>
      <c r="F100" s="384"/>
      <c r="G100" s="384"/>
      <c r="H100" s="384"/>
      <c r="I100" s="384"/>
      <c r="J100" s="384"/>
      <c r="K100" s="384"/>
      <c r="L100" s="384"/>
      <c r="M100" s="394">
        <f t="shared" si="46"/>
        <v>0</v>
      </c>
      <c r="N100" s="55"/>
      <c r="O100" s="13"/>
      <c r="P100" s="59"/>
      <c r="Q100" s="59"/>
      <c r="R100" s="59"/>
      <c r="S100" s="59"/>
      <c r="T100" s="59"/>
      <c r="U100" s="59"/>
      <c r="V100" s="59"/>
      <c r="W100" s="59"/>
      <c r="X100" s="59"/>
      <c r="Y100" s="59"/>
      <c r="AA100" s="59">
        <f t="shared" si="44"/>
        <v>0</v>
      </c>
      <c r="AB100" s="10"/>
      <c r="AC100" s="10"/>
    </row>
    <row r="101" spans="1:29" s="11" customFormat="1" ht="20.100000000000001" customHeight="1">
      <c r="A101" s="57"/>
      <c r="B101" s="38"/>
      <c r="C101" s="51" t="s">
        <v>53</v>
      </c>
      <c r="D101" s="384"/>
      <c r="E101" s="384"/>
      <c r="F101" s="384"/>
      <c r="G101" s="384"/>
      <c r="H101" s="384"/>
      <c r="I101" s="384"/>
      <c r="J101" s="384"/>
      <c r="K101" s="384"/>
      <c r="L101" s="384"/>
      <c r="M101" s="394">
        <f t="shared" si="46"/>
        <v>0</v>
      </c>
      <c r="N101" s="55"/>
      <c r="O101" s="13"/>
      <c r="P101" s="59"/>
      <c r="Q101" s="59"/>
      <c r="R101" s="59"/>
      <c r="S101" s="59"/>
      <c r="T101" s="59"/>
      <c r="U101" s="59"/>
      <c r="V101" s="59"/>
      <c r="W101" s="59"/>
      <c r="X101" s="59"/>
      <c r="Y101" s="59"/>
      <c r="AA101" s="59">
        <f t="shared" si="44"/>
        <v>0</v>
      </c>
      <c r="AB101" s="10"/>
      <c r="AC101" s="10"/>
    </row>
    <row r="102" spans="1:29" s="11" customFormat="1" ht="20.100000000000001" customHeight="1">
      <c r="A102" s="57"/>
      <c r="B102" s="38"/>
      <c r="C102" s="51"/>
      <c r="D102" s="385"/>
      <c r="E102" s="385"/>
      <c r="F102" s="385"/>
      <c r="G102" s="385"/>
      <c r="H102" s="385"/>
      <c r="I102" s="385"/>
      <c r="J102" s="385"/>
      <c r="K102" s="385"/>
      <c r="L102" s="385"/>
      <c r="M102" s="394"/>
      <c r="N102" s="55"/>
      <c r="O102" s="13"/>
      <c r="P102" s="59"/>
      <c r="Q102" s="59"/>
      <c r="R102" s="59"/>
      <c r="S102" s="59"/>
      <c r="T102" s="59"/>
      <c r="U102" s="59"/>
      <c r="V102" s="59"/>
      <c r="W102" s="59"/>
      <c r="X102" s="59"/>
      <c r="Y102" s="59"/>
      <c r="AA102" s="59"/>
      <c r="AB102" s="10"/>
      <c r="AC102" s="10"/>
    </row>
    <row r="103" spans="1:29" s="11" customFormat="1" ht="20.100000000000001" customHeight="1">
      <c r="A103" s="57"/>
      <c r="B103" s="38"/>
      <c r="C103" s="51" t="s">
        <v>78</v>
      </c>
      <c r="D103" s="384"/>
      <c r="E103" s="384"/>
      <c r="F103" s="384"/>
      <c r="G103" s="384"/>
      <c r="H103" s="384"/>
      <c r="I103" s="384"/>
      <c r="J103" s="384"/>
      <c r="K103" s="384"/>
      <c r="L103" s="384"/>
      <c r="M103" s="394">
        <f t="shared" si="46"/>
        <v>0</v>
      </c>
      <c r="N103" s="55"/>
      <c r="O103" s="13"/>
      <c r="P103" s="59">
        <f>+D99-SUM(D103:D108)</f>
        <v>0</v>
      </c>
      <c r="Q103" s="59">
        <f t="shared" ref="Q103:Y103" si="48">+E99-SUM(E103:E108)</f>
        <v>0</v>
      </c>
      <c r="R103" s="59">
        <f t="shared" si="48"/>
        <v>0</v>
      </c>
      <c r="S103" s="59">
        <f t="shared" si="48"/>
        <v>0</v>
      </c>
      <c r="T103" s="59">
        <f t="shared" si="48"/>
        <v>0</v>
      </c>
      <c r="U103" s="59">
        <f t="shared" si="48"/>
        <v>0</v>
      </c>
      <c r="V103" s="59">
        <f t="shared" si="48"/>
        <v>0</v>
      </c>
      <c r="W103" s="59">
        <f t="shared" si="48"/>
        <v>0</v>
      </c>
      <c r="X103" s="59">
        <f t="shared" si="48"/>
        <v>0</v>
      </c>
      <c r="Y103" s="59">
        <f t="shared" si="48"/>
        <v>0</v>
      </c>
      <c r="AA103" s="59">
        <f t="shared" si="44"/>
        <v>0</v>
      </c>
      <c r="AB103" s="10"/>
      <c r="AC103" s="10"/>
    </row>
    <row r="104" spans="1:29" s="11" customFormat="1" ht="20.100000000000001" customHeight="1">
      <c r="A104" s="57"/>
      <c r="B104" s="38"/>
      <c r="C104" s="51" t="s">
        <v>64</v>
      </c>
      <c r="D104" s="384"/>
      <c r="E104" s="384"/>
      <c r="F104" s="384"/>
      <c r="G104" s="384"/>
      <c r="H104" s="384"/>
      <c r="I104" s="384"/>
      <c r="J104" s="384"/>
      <c r="K104" s="384"/>
      <c r="L104" s="384"/>
      <c r="M104" s="394">
        <f t="shared" si="46"/>
        <v>0</v>
      </c>
      <c r="N104" s="55"/>
      <c r="O104" s="13"/>
      <c r="P104" s="59"/>
      <c r="Q104" s="59"/>
      <c r="R104" s="59"/>
      <c r="S104" s="59"/>
      <c r="T104" s="59"/>
      <c r="U104" s="59"/>
      <c r="V104" s="59"/>
      <c r="W104" s="59"/>
      <c r="X104" s="59"/>
      <c r="Y104" s="59"/>
      <c r="AA104" s="59">
        <f t="shared" si="44"/>
        <v>0</v>
      </c>
      <c r="AB104" s="10"/>
      <c r="AC104" s="10"/>
    </row>
    <row r="105" spans="1:29" s="11" customFormat="1" ht="20.100000000000001" customHeight="1">
      <c r="A105" s="57"/>
      <c r="B105" s="38"/>
      <c r="C105" s="51" t="s">
        <v>119</v>
      </c>
      <c r="D105" s="384"/>
      <c r="E105" s="384"/>
      <c r="F105" s="384"/>
      <c r="G105" s="384"/>
      <c r="H105" s="384"/>
      <c r="I105" s="384"/>
      <c r="J105" s="384"/>
      <c r="K105" s="384"/>
      <c r="L105" s="384"/>
      <c r="M105" s="394">
        <f t="shared" si="46"/>
        <v>0</v>
      </c>
      <c r="N105" s="55"/>
      <c r="O105" s="13"/>
      <c r="P105" s="59"/>
      <c r="Q105" s="59"/>
      <c r="R105" s="59"/>
      <c r="S105" s="59"/>
      <c r="T105" s="59"/>
      <c r="U105" s="59"/>
      <c r="V105" s="59"/>
      <c r="W105" s="59"/>
      <c r="X105" s="59"/>
      <c r="Y105" s="59"/>
      <c r="AA105" s="59">
        <f t="shared" si="44"/>
        <v>0</v>
      </c>
      <c r="AB105" s="10"/>
      <c r="AC105" s="10"/>
    </row>
    <row r="106" spans="1:29" s="21" customFormat="1" ht="20.100000000000001" customHeight="1">
      <c r="A106" s="58"/>
      <c r="B106" s="56"/>
      <c r="C106" s="51" t="s">
        <v>79</v>
      </c>
      <c r="D106" s="384"/>
      <c r="E106" s="384"/>
      <c r="F106" s="384"/>
      <c r="G106" s="384"/>
      <c r="H106" s="384"/>
      <c r="I106" s="384"/>
      <c r="J106" s="384"/>
      <c r="K106" s="384"/>
      <c r="L106" s="384"/>
      <c r="M106" s="394">
        <f t="shared" si="46"/>
        <v>0</v>
      </c>
      <c r="N106" s="55"/>
      <c r="O106" s="13"/>
      <c r="P106" s="59"/>
      <c r="Q106" s="59"/>
      <c r="R106" s="59"/>
      <c r="S106" s="59"/>
      <c r="T106" s="59"/>
      <c r="U106" s="59"/>
      <c r="V106" s="59"/>
      <c r="W106" s="59"/>
      <c r="X106" s="59"/>
      <c r="Y106" s="59"/>
      <c r="Z106" s="11"/>
      <c r="AA106" s="59">
        <f t="shared" si="44"/>
        <v>0</v>
      </c>
      <c r="AB106" s="20"/>
      <c r="AC106" s="20"/>
    </row>
    <row r="107" spans="1:29" s="11" customFormat="1" ht="20.100000000000001" customHeight="1">
      <c r="A107" s="57"/>
      <c r="B107" s="38"/>
      <c r="C107" s="51" t="s">
        <v>45</v>
      </c>
      <c r="D107" s="384"/>
      <c r="E107" s="384"/>
      <c r="F107" s="384"/>
      <c r="G107" s="384"/>
      <c r="H107" s="384"/>
      <c r="I107" s="384"/>
      <c r="J107" s="384"/>
      <c r="K107" s="384"/>
      <c r="L107" s="384"/>
      <c r="M107" s="394">
        <f t="shared" si="46"/>
        <v>0</v>
      </c>
      <c r="N107" s="55"/>
      <c r="O107" s="13"/>
      <c r="P107" s="59"/>
      <c r="Q107" s="59"/>
      <c r="R107" s="59"/>
      <c r="S107" s="59"/>
      <c r="T107" s="59"/>
      <c r="U107" s="59"/>
      <c r="V107" s="59"/>
      <c r="W107" s="59"/>
      <c r="X107" s="59"/>
      <c r="Y107" s="59"/>
      <c r="AA107" s="59">
        <f t="shared" si="44"/>
        <v>0</v>
      </c>
      <c r="AB107" s="10"/>
      <c r="AC107" s="10"/>
    </row>
    <row r="108" spans="1:29" s="11" customFormat="1" ht="20.100000000000001" customHeight="1">
      <c r="A108" s="57"/>
      <c r="B108" s="37"/>
      <c r="C108" s="51" t="s">
        <v>96</v>
      </c>
      <c r="D108" s="384"/>
      <c r="E108" s="384"/>
      <c r="F108" s="384"/>
      <c r="G108" s="384"/>
      <c r="H108" s="384"/>
      <c r="I108" s="384"/>
      <c r="J108" s="384"/>
      <c r="K108" s="384"/>
      <c r="L108" s="384"/>
      <c r="M108" s="394">
        <f t="shared" si="46"/>
        <v>0</v>
      </c>
      <c r="N108" s="55"/>
      <c r="O108" s="13"/>
      <c r="P108" s="59"/>
      <c r="Q108" s="59"/>
      <c r="R108" s="59"/>
      <c r="S108" s="59"/>
      <c r="T108" s="59"/>
      <c r="U108" s="59"/>
      <c r="V108" s="59"/>
      <c r="W108" s="59"/>
      <c r="X108" s="59"/>
      <c r="Y108" s="59"/>
      <c r="AA108" s="59">
        <f t="shared" si="44"/>
        <v>0</v>
      </c>
      <c r="AB108" s="10"/>
      <c r="AC108" s="10"/>
    </row>
    <row r="109" spans="1:29" s="11" customFormat="1" ht="20.100000000000001" customHeight="1">
      <c r="A109" s="57"/>
      <c r="B109" s="37"/>
      <c r="C109" s="51"/>
      <c r="D109" s="385"/>
      <c r="E109" s="385"/>
      <c r="F109" s="385"/>
      <c r="G109" s="385"/>
      <c r="H109" s="385"/>
      <c r="I109" s="385"/>
      <c r="J109" s="385"/>
      <c r="K109" s="385"/>
      <c r="L109" s="385"/>
      <c r="M109" s="394"/>
      <c r="N109" s="55"/>
      <c r="O109" s="13"/>
      <c r="P109" s="59"/>
      <c r="Q109" s="59"/>
      <c r="R109" s="59"/>
      <c r="S109" s="59"/>
      <c r="T109" s="59"/>
      <c r="U109" s="59"/>
      <c r="V109" s="59"/>
      <c r="W109" s="59"/>
      <c r="X109" s="59"/>
      <c r="Y109" s="59"/>
      <c r="AA109" s="59"/>
      <c r="AB109" s="10"/>
      <c r="AC109" s="10"/>
    </row>
    <row r="110" spans="1:29" s="21" customFormat="1" ht="20.100000000000001" customHeight="1">
      <c r="A110" s="58"/>
      <c r="B110" s="56"/>
      <c r="C110" s="50" t="s">
        <v>12</v>
      </c>
      <c r="D110" s="382">
        <f t="shared" ref="D110:L110" si="49">SUM(D111:D112)</f>
        <v>0</v>
      </c>
      <c r="E110" s="382">
        <f t="shared" si="49"/>
        <v>0</v>
      </c>
      <c r="F110" s="382">
        <f t="shared" si="49"/>
        <v>0</v>
      </c>
      <c r="G110" s="382">
        <f t="shared" si="49"/>
        <v>0</v>
      </c>
      <c r="H110" s="382">
        <f t="shared" si="49"/>
        <v>0</v>
      </c>
      <c r="I110" s="382">
        <f t="shared" si="49"/>
        <v>0</v>
      </c>
      <c r="J110" s="382">
        <f t="shared" si="49"/>
        <v>0</v>
      </c>
      <c r="K110" s="382">
        <f t="shared" si="49"/>
        <v>0</v>
      </c>
      <c r="L110" s="382">
        <f t="shared" si="49"/>
        <v>0</v>
      </c>
      <c r="M110" s="394">
        <f t="shared" si="46"/>
        <v>0</v>
      </c>
      <c r="N110" s="55"/>
      <c r="O110" s="13"/>
      <c r="P110" s="59">
        <f t="shared" ref="P110:Y110" si="50">+D110-SUM(D111:D112)</f>
        <v>0</v>
      </c>
      <c r="Q110" s="59">
        <f t="shared" si="50"/>
        <v>0</v>
      </c>
      <c r="R110" s="59">
        <f t="shared" si="50"/>
        <v>0</v>
      </c>
      <c r="S110" s="59">
        <f t="shared" si="50"/>
        <v>0</v>
      </c>
      <c r="T110" s="59">
        <f t="shared" si="50"/>
        <v>0</v>
      </c>
      <c r="U110" s="59">
        <f t="shared" si="50"/>
        <v>0</v>
      </c>
      <c r="V110" s="59">
        <f t="shared" si="50"/>
        <v>0</v>
      </c>
      <c r="W110" s="59">
        <f t="shared" si="50"/>
        <v>0</v>
      </c>
      <c r="X110" s="59">
        <f t="shared" si="50"/>
        <v>0</v>
      </c>
      <c r="Y110" s="59">
        <f t="shared" si="50"/>
        <v>0</v>
      </c>
      <c r="Z110" s="11"/>
      <c r="AA110" s="59">
        <f t="shared" si="44"/>
        <v>0</v>
      </c>
      <c r="AB110" s="20"/>
      <c r="AC110" s="20"/>
    </row>
    <row r="111" spans="1:29" s="21" customFormat="1" ht="20.100000000000001" customHeight="1">
      <c r="A111" s="58"/>
      <c r="B111" s="56"/>
      <c r="C111" s="51" t="s">
        <v>52</v>
      </c>
      <c r="D111" s="384"/>
      <c r="E111" s="384"/>
      <c r="F111" s="384"/>
      <c r="G111" s="384"/>
      <c r="H111" s="384"/>
      <c r="I111" s="384"/>
      <c r="J111" s="384"/>
      <c r="K111" s="384"/>
      <c r="L111" s="384"/>
      <c r="M111" s="394">
        <f t="shared" si="46"/>
        <v>0</v>
      </c>
      <c r="N111" s="55"/>
      <c r="O111" s="18"/>
      <c r="P111" s="59"/>
      <c r="Q111" s="59"/>
      <c r="R111" s="59"/>
      <c r="S111" s="59"/>
      <c r="T111" s="59"/>
      <c r="U111" s="59"/>
      <c r="V111" s="59"/>
      <c r="W111" s="59"/>
      <c r="X111" s="59"/>
      <c r="Y111" s="59"/>
      <c r="Z111" s="11"/>
      <c r="AA111" s="59">
        <f t="shared" si="44"/>
        <v>0</v>
      </c>
      <c r="AB111" s="20"/>
      <c r="AC111" s="20"/>
    </row>
    <row r="112" spans="1:29" s="21" customFormat="1" ht="20.100000000000001" customHeight="1">
      <c r="A112" s="58"/>
      <c r="B112" s="44"/>
      <c r="C112" s="51" t="s">
        <v>53</v>
      </c>
      <c r="D112" s="384"/>
      <c r="E112" s="384"/>
      <c r="F112" s="384"/>
      <c r="G112" s="384"/>
      <c r="H112" s="384"/>
      <c r="I112" s="384"/>
      <c r="J112" s="384"/>
      <c r="K112" s="384"/>
      <c r="L112" s="384"/>
      <c r="M112" s="394">
        <f t="shared" si="46"/>
        <v>0</v>
      </c>
      <c r="N112" s="55"/>
      <c r="O112" s="13"/>
      <c r="P112" s="59"/>
      <c r="Q112" s="59"/>
      <c r="R112" s="59"/>
      <c r="S112" s="59"/>
      <c r="T112" s="59"/>
      <c r="U112" s="59"/>
      <c r="V112" s="59"/>
      <c r="W112" s="59"/>
      <c r="X112" s="59"/>
      <c r="Y112" s="59"/>
      <c r="Z112" s="11"/>
      <c r="AA112" s="59">
        <f t="shared" si="44"/>
        <v>0</v>
      </c>
      <c r="AB112" s="20"/>
      <c r="AC112" s="20"/>
    </row>
    <row r="113" spans="1:29" s="11" customFormat="1" ht="30" customHeight="1">
      <c r="A113" s="57"/>
      <c r="B113" s="186"/>
      <c r="C113" s="49" t="s">
        <v>41</v>
      </c>
      <c r="D113" s="396">
        <f t="shared" ref="D113:L113" si="51">+SUM(D110,D99,D96)</f>
        <v>0</v>
      </c>
      <c r="E113" s="396">
        <f t="shared" si="51"/>
        <v>0</v>
      </c>
      <c r="F113" s="396">
        <f t="shared" si="51"/>
        <v>0</v>
      </c>
      <c r="G113" s="396">
        <f t="shared" si="51"/>
        <v>0</v>
      </c>
      <c r="H113" s="396">
        <f t="shared" si="51"/>
        <v>0</v>
      </c>
      <c r="I113" s="396">
        <f t="shared" si="51"/>
        <v>0</v>
      </c>
      <c r="J113" s="396">
        <f t="shared" si="51"/>
        <v>0</v>
      </c>
      <c r="K113" s="396">
        <f>+SUM(K110,K99,K96)</f>
        <v>0</v>
      </c>
      <c r="L113" s="396">
        <f t="shared" si="51"/>
        <v>0</v>
      </c>
      <c r="M113" s="397">
        <f t="shared" si="46"/>
        <v>0</v>
      </c>
      <c r="N113" s="55"/>
      <c r="O113" s="13"/>
      <c r="P113" s="59">
        <f t="shared" ref="P113:Y113" si="52">+D113-D96-D99-D110</f>
        <v>0</v>
      </c>
      <c r="Q113" s="59">
        <f t="shared" si="52"/>
        <v>0</v>
      </c>
      <c r="R113" s="59">
        <f t="shared" si="52"/>
        <v>0</v>
      </c>
      <c r="S113" s="59">
        <f t="shared" si="52"/>
        <v>0</v>
      </c>
      <c r="T113" s="59">
        <f t="shared" si="52"/>
        <v>0</v>
      </c>
      <c r="U113" s="59">
        <f t="shared" si="52"/>
        <v>0</v>
      </c>
      <c r="V113" s="59">
        <f t="shared" si="52"/>
        <v>0</v>
      </c>
      <c r="W113" s="59">
        <f t="shared" si="52"/>
        <v>0</v>
      </c>
      <c r="X113" s="59">
        <f t="shared" si="52"/>
        <v>0</v>
      </c>
      <c r="Y113" s="59">
        <f t="shared" si="52"/>
        <v>0</v>
      </c>
      <c r="AA113" s="59">
        <f t="shared" si="44"/>
        <v>0</v>
      </c>
      <c r="AB113" s="10"/>
      <c r="AC113" s="10"/>
    </row>
    <row r="114" spans="1:29" s="11" customFormat="1" ht="20.100000000000001" customHeight="1">
      <c r="A114" s="57"/>
      <c r="B114" s="37"/>
      <c r="C114" s="52" t="s">
        <v>143</v>
      </c>
      <c r="D114" s="389"/>
      <c r="E114" s="389"/>
      <c r="F114" s="389"/>
      <c r="G114" s="389"/>
      <c r="H114" s="389"/>
      <c r="I114" s="389"/>
      <c r="J114" s="389"/>
      <c r="K114" s="389"/>
      <c r="L114" s="389"/>
      <c r="M114" s="394">
        <f t="shared" si="46"/>
        <v>0</v>
      </c>
      <c r="N114" s="55"/>
      <c r="O114" s="18"/>
      <c r="P114" s="59">
        <f t="shared" ref="P114:Y114" si="53">+IF((D114+D115&gt;D113),111,0)</f>
        <v>0</v>
      </c>
      <c r="Q114" s="59">
        <f t="shared" si="53"/>
        <v>0</v>
      </c>
      <c r="R114" s="59">
        <f t="shared" si="53"/>
        <v>0</v>
      </c>
      <c r="S114" s="59">
        <f t="shared" si="53"/>
        <v>0</v>
      </c>
      <c r="T114" s="59">
        <f t="shared" si="53"/>
        <v>0</v>
      </c>
      <c r="U114" s="59">
        <f t="shared" si="53"/>
        <v>0</v>
      </c>
      <c r="V114" s="59">
        <f t="shared" si="53"/>
        <v>0</v>
      </c>
      <c r="W114" s="59">
        <f t="shared" si="53"/>
        <v>0</v>
      </c>
      <c r="X114" s="59">
        <f t="shared" si="53"/>
        <v>0</v>
      </c>
      <c r="Y114" s="59">
        <f t="shared" si="53"/>
        <v>0</v>
      </c>
      <c r="AA114" s="59">
        <f t="shared" si="44"/>
        <v>0</v>
      </c>
      <c r="AB114" s="10"/>
      <c r="AC114" s="10"/>
    </row>
    <row r="115" spans="1:29" s="11" customFormat="1" ht="20.100000000000001" customHeight="1">
      <c r="A115" s="57"/>
      <c r="B115" s="38"/>
      <c r="C115" s="52" t="s">
        <v>144</v>
      </c>
      <c r="D115" s="389"/>
      <c r="E115" s="389"/>
      <c r="F115" s="389"/>
      <c r="G115" s="389"/>
      <c r="H115" s="389"/>
      <c r="I115" s="389"/>
      <c r="J115" s="389"/>
      <c r="K115" s="389"/>
      <c r="L115" s="389"/>
      <c r="M115" s="394">
        <f t="shared" si="46"/>
        <v>0</v>
      </c>
      <c r="N115" s="55"/>
      <c r="O115" s="18"/>
      <c r="P115" s="59"/>
      <c r="Q115" s="59"/>
      <c r="R115" s="59"/>
      <c r="S115" s="59"/>
      <c r="T115" s="59"/>
      <c r="U115" s="59"/>
      <c r="V115" s="59"/>
      <c r="W115" s="59"/>
      <c r="X115" s="59"/>
      <c r="Y115" s="59"/>
      <c r="AA115" s="59">
        <f t="shared" si="44"/>
        <v>0</v>
      </c>
      <c r="AB115" s="10"/>
      <c r="AC115" s="10"/>
    </row>
    <row r="116" spans="1:29" s="11" customFormat="1" ht="20.100000000000001" customHeight="1">
      <c r="A116" s="57"/>
      <c r="B116" s="38"/>
      <c r="C116" s="52" t="s">
        <v>103</v>
      </c>
      <c r="D116" s="389"/>
      <c r="E116" s="389"/>
      <c r="F116" s="389"/>
      <c r="G116" s="389"/>
      <c r="H116" s="389"/>
      <c r="I116" s="389"/>
      <c r="J116" s="389"/>
      <c r="K116" s="389"/>
      <c r="L116" s="389"/>
      <c r="M116" s="394">
        <f t="shared" si="46"/>
        <v>0</v>
      </c>
      <c r="N116" s="55"/>
      <c r="O116" s="18"/>
      <c r="P116" s="59">
        <f t="shared" ref="P116:Y116" si="54">+IF((D116&gt;D113),111,0)</f>
        <v>0</v>
      </c>
      <c r="Q116" s="59">
        <f t="shared" si="54"/>
        <v>0</v>
      </c>
      <c r="R116" s="59">
        <f t="shared" si="54"/>
        <v>0</v>
      </c>
      <c r="S116" s="59">
        <f t="shared" si="54"/>
        <v>0</v>
      </c>
      <c r="T116" s="59">
        <f t="shared" si="54"/>
        <v>0</v>
      </c>
      <c r="U116" s="59">
        <f t="shared" si="54"/>
        <v>0</v>
      </c>
      <c r="V116" s="59">
        <f t="shared" si="54"/>
        <v>0</v>
      </c>
      <c r="W116" s="59">
        <f t="shared" si="54"/>
        <v>0</v>
      </c>
      <c r="X116" s="59">
        <f t="shared" si="54"/>
        <v>0</v>
      </c>
      <c r="Y116" s="59">
        <f t="shared" si="54"/>
        <v>0</v>
      </c>
      <c r="AA116" s="59">
        <f t="shared" si="44"/>
        <v>0</v>
      </c>
      <c r="AB116" s="10"/>
      <c r="AC116" s="10"/>
    </row>
    <row r="117" spans="1:29" s="11" customFormat="1" ht="20.100000000000001" customHeight="1">
      <c r="A117" s="57"/>
      <c r="B117" s="37"/>
      <c r="C117" s="52" t="s">
        <v>150</v>
      </c>
      <c r="D117" s="390"/>
      <c r="E117" s="390"/>
      <c r="F117" s="390"/>
      <c r="G117" s="389"/>
      <c r="H117" s="390"/>
      <c r="I117" s="389"/>
      <c r="J117" s="390"/>
      <c r="K117" s="389"/>
      <c r="L117" s="390"/>
      <c r="M117" s="391"/>
      <c r="N117" s="55"/>
      <c r="O117" s="18"/>
      <c r="P117" s="59"/>
      <c r="Q117" s="59"/>
      <c r="R117" s="59"/>
      <c r="S117" s="59">
        <f>+IF((G117&gt;G113),111,0)</f>
        <v>0</v>
      </c>
      <c r="T117" s="59"/>
      <c r="U117" s="59">
        <f>+IF((I117&gt;I113),111,0)</f>
        <v>0</v>
      </c>
      <c r="V117" s="59"/>
      <c r="W117" s="59">
        <f>+IF((K117&gt;K113),111,0)</f>
        <v>0</v>
      </c>
      <c r="X117" s="59"/>
      <c r="Y117" s="59"/>
      <c r="AA117" s="59"/>
      <c r="AB117" s="10"/>
      <c r="AC117" s="10"/>
    </row>
    <row r="118" spans="1:29" s="11" customFormat="1" ht="30" customHeight="1">
      <c r="A118" s="57"/>
      <c r="B118" s="37"/>
      <c r="C118" s="49" t="s">
        <v>138</v>
      </c>
      <c r="D118" s="395"/>
      <c r="E118" s="395"/>
      <c r="F118" s="395"/>
      <c r="G118" s="395"/>
      <c r="H118" s="395"/>
      <c r="I118" s="395"/>
      <c r="J118" s="395"/>
      <c r="K118" s="395"/>
      <c r="L118" s="395"/>
      <c r="M118" s="394"/>
      <c r="N118" s="55"/>
      <c r="O118" s="189"/>
      <c r="P118" s="59"/>
      <c r="Q118" s="59"/>
      <c r="R118" s="59"/>
      <c r="S118" s="59"/>
      <c r="T118" s="59"/>
      <c r="U118" s="59"/>
      <c r="V118" s="59"/>
      <c r="W118" s="59"/>
      <c r="X118" s="59"/>
      <c r="Y118" s="59"/>
      <c r="AA118" s="59"/>
      <c r="AB118" s="10"/>
      <c r="AC118" s="10"/>
    </row>
    <row r="119" spans="1:29" s="11" customFormat="1" ht="20.100000000000001" customHeight="1">
      <c r="A119" s="57"/>
      <c r="B119" s="37"/>
      <c r="C119" s="50" t="s">
        <v>10</v>
      </c>
      <c r="D119" s="382">
        <f t="shared" ref="D119:L119" si="55">SUM(D120:D121)</f>
        <v>0</v>
      </c>
      <c r="E119" s="382">
        <f t="shared" si="55"/>
        <v>0</v>
      </c>
      <c r="F119" s="382">
        <f t="shared" si="55"/>
        <v>0</v>
      </c>
      <c r="G119" s="382">
        <f t="shared" si="55"/>
        <v>0</v>
      </c>
      <c r="H119" s="382">
        <f t="shared" si="55"/>
        <v>0</v>
      </c>
      <c r="I119" s="382">
        <f t="shared" si="55"/>
        <v>0</v>
      </c>
      <c r="J119" s="382">
        <f t="shared" si="55"/>
        <v>0</v>
      </c>
      <c r="K119" s="382">
        <f t="shared" si="55"/>
        <v>0</v>
      </c>
      <c r="L119" s="382">
        <f t="shared" si="55"/>
        <v>0</v>
      </c>
      <c r="M119" s="394">
        <f t="shared" si="46"/>
        <v>0</v>
      </c>
      <c r="N119" s="55"/>
      <c r="O119" s="13"/>
      <c r="P119" s="59">
        <f t="shared" ref="P119:Y119" si="56">+D119-SUM(D120:D121)</f>
        <v>0</v>
      </c>
      <c r="Q119" s="59">
        <f t="shared" si="56"/>
        <v>0</v>
      </c>
      <c r="R119" s="59">
        <f t="shared" si="56"/>
        <v>0</v>
      </c>
      <c r="S119" s="59">
        <f t="shared" si="56"/>
        <v>0</v>
      </c>
      <c r="T119" s="59">
        <f t="shared" si="56"/>
        <v>0</v>
      </c>
      <c r="U119" s="59">
        <f t="shared" si="56"/>
        <v>0</v>
      </c>
      <c r="V119" s="59">
        <f t="shared" si="56"/>
        <v>0</v>
      </c>
      <c r="W119" s="59">
        <f t="shared" si="56"/>
        <v>0</v>
      </c>
      <c r="X119" s="59">
        <f t="shared" si="56"/>
        <v>0</v>
      </c>
      <c r="Y119" s="59">
        <f t="shared" si="56"/>
        <v>0</v>
      </c>
      <c r="AA119" s="59">
        <f t="shared" ref="AA119:AA138" si="57">+M119-SUM(D119:L119)</f>
        <v>0</v>
      </c>
      <c r="AB119" s="10"/>
      <c r="AC119" s="10"/>
    </row>
    <row r="120" spans="1:29" s="11" customFormat="1" ht="20.100000000000001" customHeight="1">
      <c r="A120" s="57"/>
      <c r="B120" s="38"/>
      <c r="C120" s="51" t="s">
        <v>52</v>
      </c>
      <c r="D120" s="384"/>
      <c r="E120" s="384"/>
      <c r="F120" s="384"/>
      <c r="G120" s="384"/>
      <c r="H120" s="384"/>
      <c r="I120" s="384"/>
      <c r="J120" s="384"/>
      <c r="K120" s="384"/>
      <c r="L120" s="384"/>
      <c r="M120" s="394">
        <f t="shared" si="46"/>
        <v>0</v>
      </c>
      <c r="N120" s="55"/>
      <c r="O120" s="13"/>
      <c r="P120" s="59"/>
      <c r="Q120" s="59"/>
      <c r="R120" s="59"/>
      <c r="S120" s="59"/>
      <c r="T120" s="59"/>
      <c r="U120" s="59"/>
      <c r="V120" s="59"/>
      <c r="W120" s="59"/>
      <c r="X120" s="59"/>
      <c r="Y120" s="59"/>
      <c r="AA120" s="59">
        <f t="shared" si="57"/>
        <v>0</v>
      </c>
      <c r="AB120" s="10"/>
      <c r="AC120" s="10"/>
    </row>
    <row r="121" spans="1:29" s="11" customFormat="1" ht="20.100000000000001" customHeight="1">
      <c r="A121" s="57"/>
      <c r="B121" s="38"/>
      <c r="C121" s="51" t="s">
        <v>53</v>
      </c>
      <c r="D121" s="384"/>
      <c r="E121" s="384"/>
      <c r="F121" s="384"/>
      <c r="G121" s="384"/>
      <c r="H121" s="384"/>
      <c r="I121" s="384"/>
      <c r="J121" s="384"/>
      <c r="K121" s="384"/>
      <c r="L121" s="384"/>
      <c r="M121" s="394">
        <f t="shared" si="46"/>
        <v>0</v>
      </c>
      <c r="N121" s="55"/>
      <c r="O121" s="13"/>
      <c r="P121" s="59"/>
      <c r="Q121" s="59"/>
      <c r="R121" s="59"/>
      <c r="S121" s="59"/>
      <c r="T121" s="59"/>
      <c r="U121" s="59"/>
      <c r="V121" s="59"/>
      <c r="W121" s="59"/>
      <c r="X121" s="59"/>
      <c r="Y121" s="59"/>
      <c r="AA121" s="59">
        <f t="shared" si="57"/>
        <v>0</v>
      </c>
      <c r="AB121" s="10"/>
      <c r="AC121" s="10"/>
    </row>
    <row r="122" spans="1:29" s="11" customFormat="1" ht="20.100000000000001" customHeight="1">
      <c r="A122" s="57"/>
      <c r="B122" s="38"/>
      <c r="C122" s="50" t="s">
        <v>11</v>
      </c>
      <c r="D122" s="382">
        <f t="shared" ref="D122:L122" si="58">SUM(D123:D124)</f>
        <v>0</v>
      </c>
      <c r="E122" s="382">
        <f t="shared" si="58"/>
        <v>0</v>
      </c>
      <c r="F122" s="382">
        <f t="shared" si="58"/>
        <v>0</v>
      </c>
      <c r="G122" s="382">
        <f t="shared" si="58"/>
        <v>0</v>
      </c>
      <c r="H122" s="382">
        <f t="shared" si="58"/>
        <v>0</v>
      </c>
      <c r="I122" s="382">
        <f t="shared" si="58"/>
        <v>0</v>
      </c>
      <c r="J122" s="382">
        <f t="shared" si="58"/>
        <v>0</v>
      </c>
      <c r="K122" s="382">
        <f t="shared" si="58"/>
        <v>0</v>
      </c>
      <c r="L122" s="382">
        <f t="shared" si="58"/>
        <v>0</v>
      </c>
      <c r="M122" s="394">
        <f t="shared" si="46"/>
        <v>0</v>
      </c>
      <c r="N122" s="55"/>
      <c r="O122" s="13"/>
      <c r="P122" s="59">
        <f t="shared" ref="P122:Y122" si="59">+D122-SUM(D123:D124)</f>
        <v>0</v>
      </c>
      <c r="Q122" s="59">
        <f t="shared" si="59"/>
        <v>0</v>
      </c>
      <c r="R122" s="59">
        <f t="shared" si="59"/>
        <v>0</v>
      </c>
      <c r="S122" s="59">
        <f t="shared" si="59"/>
        <v>0</v>
      </c>
      <c r="T122" s="59">
        <f t="shared" si="59"/>
        <v>0</v>
      </c>
      <c r="U122" s="59">
        <f t="shared" si="59"/>
        <v>0</v>
      </c>
      <c r="V122" s="59">
        <f t="shared" si="59"/>
        <v>0</v>
      </c>
      <c r="W122" s="59">
        <f t="shared" si="59"/>
        <v>0</v>
      </c>
      <c r="X122" s="59">
        <f t="shared" si="59"/>
        <v>0</v>
      </c>
      <c r="Y122" s="59">
        <f t="shared" si="59"/>
        <v>0</v>
      </c>
      <c r="AA122" s="59">
        <f t="shared" si="57"/>
        <v>0</v>
      </c>
      <c r="AB122" s="10"/>
      <c r="AC122" s="10"/>
    </row>
    <row r="123" spans="1:29" s="11" customFormat="1" ht="20.100000000000001" customHeight="1">
      <c r="A123" s="57"/>
      <c r="B123" s="38"/>
      <c r="C123" s="51" t="s">
        <v>52</v>
      </c>
      <c r="D123" s="384"/>
      <c r="E123" s="384"/>
      <c r="F123" s="384"/>
      <c r="G123" s="384"/>
      <c r="H123" s="384"/>
      <c r="I123" s="384"/>
      <c r="J123" s="384"/>
      <c r="K123" s="384"/>
      <c r="L123" s="384"/>
      <c r="M123" s="394">
        <f t="shared" si="46"/>
        <v>0</v>
      </c>
      <c r="N123" s="55"/>
      <c r="O123" s="13"/>
      <c r="P123" s="59"/>
      <c r="Q123" s="59"/>
      <c r="R123" s="59"/>
      <c r="S123" s="59"/>
      <c r="T123" s="59"/>
      <c r="U123" s="59"/>
      <c r="V123" s="59"/>
      <c r="W123" s="59"/>
      <c r="X123" s="59"/>
      <c r="Y123" s="59"/>
      <c r="AA123" s="59">
        <f t="shared" si="57"/>
        <v>0</v>
      </c>
      <c r="AB123" s="10"/>
      <c r="AC123" s="10"/>
    </row>
    <row r="124" spans="1:29" s="11" customFormat="1" ht="20.100000000000001" customHeight="1">
      <c r="A124" s="57"/>
      <c r="B124" s="38"/>
      <c r="C124" s="51" t="s">
        <v>53</v>
      </c>
      <c r="D124" s="384"/>
      <c r="E124" s="384"/>
      <c r="F124" s="384"/>
      <c r="G124" s="384"/>
      <c r="H124" s="384"/>
      <c r="I124" s="384"/>
      <c r="J124" s="384"/>
      <c r="K124" s="384"/>
      <c r="L124" s="384"/>
      <c r="M124" s="394">
        <f t="shared" si="46"/>
        <v>0</v>
      </c>
      <c r="N124" s="55"/>
      <c r="O124" s="13"/>
      <c r="P124" s="59"/>
      <c r="Q124" s="59"/>
      <c r="R124" s="59"/>
      <c r="S124" s="59"/>
      <c r="T124" s="59"/>
      <c r="U124" s="59"/>
      <c r="V124" s="59"/>
      <c r="W124" s="59"/>
      <c r="X124" s="59"/>
      <c r="Y124" s="59"/>
      <c r="AA124" s="59">
        <f t="shared" si="57"/>
        <v>0</v>
      </c>
      <c r="AB124" s="10"/>
      <c r="AC124" s="10"/>
    </row>
    <row r="125" spans="1:29" s="11" customFormat="1" ht="20.100000000000001" customHeight="1">
      <c r="A125" s="57"/>
      <c r="B125" s="38"/>
      <c r="C125" s="51"/>
      <c r="D125" s="385"/>
      <c r="E125" s="385"/>
      <c r="F125" s="385"/>
      <c r="G125" s="385"/>
      <c r="H125" s="385"/>
      <c r="I125" s="385"/>
      <c r="J125" s="385"/>
      <c r="K125" s="385"/>
      <c r="L125" s="385"/>
      <c r="M125" s="394"/>
      <c r="N125" s="55"/>
      <c r="O125" s="13"/>
      <c r="P125" s="59"/>
      <c r="Q125" s="59"/>
      <c r="R125" s="59"/>
      <c r="S125" s="59"/>
      <c r="T125" s="59"/>
      <c r="U125" s="59"/>
      <c r="V125" s="59"/>
      <c r="W125" s="59"/>
      <c r="X125" s="59"/>
      <c r="Y125" s="59"/>
      <c r="AA125" s="59"/>
      <c r="AB125" s="10"/>
      <c r="AC125" s="10"/>
    </row>
    <row r="126" spans="1:29" s="11" customFormat="1" ht="20.100000000000001" customHeight="1">
      <c r="A126" s="57"/>
      <c r="B126" s="38"/>
      <c r="C126" s="51" t="s">
        <v>78</v>
      </c>
      <c r="D126" s="384"/>
      <c r="E126" s="384"/>
      <c r="F126" s="384"/>
      <c r="G126" s="384"/>
      <c r="H126" s="384"/>
      <c r="I126" s="384"/>
      <c r="J126" s="384"/>
      <c r="K126" s="384"/>
      <c r="L126" s="384"/>
      <c r="M126" s="394">
        <f t="shared" si="46"/>
        <v>0</v>
      </c>
      <c r="N126" s="55"/>
      <c r="O126" s="13"/>
      <c r="P126" s="59">
        <f>+D122-SUM(D126:D131)</f>
        <v>0</v>
      </c>
      <c r="Q126" s="59">
        <f t="shared" ref="Q126:Y126" si="60">+E122-SUM(E126:E131)</f>
        <v>0</v>
      </c>
      <c r="R126" s="59">
        <f t="shared" si="60"/>
        <v>0</v>
      </c>
      <c r="S126" s="59">
        <f t="shared" si="60"/>
        <v>0</v>
      </c>
      <c r="T126" s="59">
        <f t="shared" si="60"/>
        <v>0</v>
      </c>
      <c r="U126" s="59">
        <f t="shared" si="60"/>
        <v>0</v>
      </c>
      <c r="V126" s="59">
        <f t="shared" si="60"/>
        <v>0</v>
      </c>
      <c r="W126" s="59">
        <f t="shared" si="60"/>
        <v>0</v>
      </c>
      <c r="X126" s="59">
        <f t="shared" si="60"/>
        <v>0</v>
      </c>
      <c r="Y126" s="59">
        <f t="shared" si="60"/>
        <v>0</v>
      </c>
      <c r="AA126" s="59">
        <f t="shared" si="57"/>
        <v>0</v>
      </c>
      <c r="AB126" s="10"/>
      <c r="AC126" s="10"/>
    </row>
    <row r="127" spans="1:29" s="11" customFormat="1" ht="20.100000000000001" customHeight="1">
      <c r="A127" s="57"/>
      <c r="B127" s="38"/>
      <c r="C127" s="51" t="s">
        <v>64</v>
      </c>
      <c r="D127" s="384"/>
      <c r="E127" s="384"/>
      <c r="F127" s="384"/>
      <c r="G127" s="384"/>
      <c r="H127" s="384"/>
      <c r="I127" s="384"/>
      <c r="J127" s="384"/>
      <c r="K127" s="384"/>
      <c r="L127" s="384"/>
      <c r="M127" s="394">
        <f t="shared" si="46"/>
        <v>0</v>
      </c>
      <c r="N127" s="55"/>
      <c r="O127" s="13"/>
      <c r="P127" s="59"/>
      <c r="Q127" s="59"/>
      <c r="R127" s="59"/>
      <c r="S127" s="59"/>
      <c r="T127" s="59"/>
      <c r="U127" s="59"/>
      <c r="V127" s="59"/>
      <c r="W127" s="59"/>
      <c r="X127" s="59"/>
      <c r="Y127" s="59"/>
      <c r="AA127" s="59">
        <f t="shared" si="57"/>
        <v>0</v>
      </c>
      <c r="AB127" s="10"/>
      <c r="AC127" s="10"/>
    </row>
    <row r="128" spans="1:29" s="21" customFormat="1" ht="20.100000000000001" customHeight="1">
      <c r="A128" s="58"/>
      <c r="B128" s="56"/>
      <c r="C128" s="51" t="s">
        <v>119</v>
      </c>
      <c r="D128" s="384"/>
      <c r="E128" s="384"/>
      <c r="F128" s="384"/>
      <c r="G128" s="384"/>
      <c r="H128" s="384"/>
      <c r="I128" s="384"/>
      <c r="J128" s="384"/>
      <c r="K128" s="384"/>
      <c r="L128" s="384"/>
      <c r="M128" s="394">
        <f t="shared" si="46"/>
        <v>0</v>
      </c>
      <c r="N128" s="55"/>
      <c r="O128" s="13"/>
      <c r="P128" s="59"/>
      <c r="Q128" s="59"/>
      <c r="R128" s="59"/>
      <c r="S128" s="59"/>
      <c r="T128" s="59"/>
      <c r="U128" s="59"/>
      <c r="V128" s="59"/>
      <c r="W128" s="59"/>
      <c r="X128" s="59"/>
      <c r="Y128" s="59"/>
      <c r="Z128" s="11"/>
      <c r="AA128" s="59">
        <f t="shared" si="57"/>
        <v>0</v>
      </c>
      <c r="AB128" s="20"/>
      <c r="AC128" s="20"/>
    </row>
    <row r="129" spans="1:29" s="11" customFormat="1" ht="20.100000000000001" customHeight="1">
      <c r="A129" s="57"/>
      <c r="B129" s="38"/>
      <c r="C129" s="51" t="s">
        <v>79</v>
      </c>
      <c r="D129" s="384"/>
      <c r="E129" s="384"/>
      <c r="F129" s="384"/>
      <c r="G129" s="384"/>
      <c r="H129" s="384"/>
      <c r="I129" s="384"/>
      <c r="J129" s="384"/>
      <c r="K129" s="384"/>
      <c r="L129" s="384"/>
      <c r="M129" s="394">
        <f t="shared" si="46"/>
        <v>0</v>
      </c>
      <c r="N129" s="55"/>
      <c r="O129" s="13"/>
      <c r="P129" s="59"/>
      <c r="Q129" s="59"/>
      <c r="R129" s="59"/>
      <c r="S129" s="59"/>
      <c r="T129" s="59"/>
      <c r="U129" s="59"/>
      <c r="V129" s="59"/>
      <c r="W129" s="59"/>
      <c r="X129" s="59"/>
      <c r="Y129" s="59"/>
      <c r="AA129" s="59">
        <f t="shared" si="57"/>
        <v>0</v>
      </c>
      <c r="AB129" s="10"/>
      <c r="AC129" s="10"/>
    </row>
    <row r="130" spans="1:29" s="11" customFormat="1" ht="20.100000000000001" customHeight="1">
      <c r="A130" s="57"/>
      <c r="B130" s="37"/>
      <c r="C130" s="51" t="s">
        <v>45</v>
      </c>
      <c r="D130" s="384"/>
      <c r="E130" s="384"/>
      <c r="F130" s="384"/>
      <c r="G130" s="384"/>
      <c r="H130" s="384"/>
      <c r="I130" s="384"/>
      <c r="J130" s="384"/>
      <c r="K130" s="384"/>
      <c r="L130" s="384"/>
      <c r="M130" s="394">
        <f t="shared" si="46"/>
        <v>0</v>
      </c>
      <c r="N130" s="55"/>
      <c r="O130" s="13"/>
      <c r="P130" s="59"/>
      <c r="Q130" s="59"/>
      <c r="R130" s="59"/>
      <c r="S130" s="59"/>
      <c r="T130" s="59"/>
      <c r="U130" s="59"/>
      <c r="V130" s="59"/>
      <c r="W130" s="59"/>
      <c r="X130" s="59"/>
      <c r="Y130" s="59"/>
      <c r="AA130" s="59">
        <f t="shared" si="57"/>
        <v>0</v>
      </c>
      <c r="AB130" s="10"/>
      <c r="AC130" s="10"/>
    </row>
    <row r="131" spans="1:29" s="21" customFormat="1" ht="20.100000000000001" customHeight="1">
      <c r="A131" s="58"/>
      <c r="B131" s="56"/>
      <c r="C131" s="51" t="s">
        <v>96</v>
      </c>
      <c r="D131" s="384"/>
      <c r="E131" s="384"/>
      <c r="F131" s="384"/>
      <c r="G131" s="384"/>
      <c r="H131" s="384"/>
      <c r="I131" s="384"/>
      <c r="J131" s="384"/>
      <c r="K131" s="384"/>
      <c r="L131" s="384"/>
      <c r="M131" s="394">
        <f t="shared" si="46"/>
        <v>0</v>
      </c>
      <c r="N131" s="55"/>
      <c r="O131" s="13"/>
      <c r="P131" s="59"/>
      <c r="Q131" s="59"/>
      <c r="R131" s="59"/>
      <c r="S131" s="59"/>
      <c r="T131" s="59"/>
      <c r="U131" s="59"/>
      <c r="V131" s="59"/>
      <c r="W131" s="59"/>
      <c r="X131" s="59"/>
      <c r="Y131" s="59"/>
      <c r="Z131" s="11"/>
      <c r="AA131" s="59">
        <f t="shared" si="57"/>
        <v>0</v>
      </c>
      <c r="AB131" s="20"/>
      <c r="AC131" s="20"/>
    </row>
    <row r="132" spans="1:29" s="21" customFormat="1" ht="20.100000000000001" customHeight="1">
      <c r="A132" s="58"/>
      <c r="B132" s="56"/>
      <c r="C132" s="51"/>
      <c r="D132" s="385"/>
      <c r="E132" s="385"/>
      <c r="F132" s="385"/>
      <c r="G132" s="385"/>
      <c r="H132" s="385"/>
      <c r="I132" s="385"/>
      <c r="J132" s="385"/>
      <c r="K132" s="385"/>
      <c r="L132" s="385"/>
      <c r="M132" s="394"/>
      <c r="N132" s="55"/>
      <c r="O132" s="13"/>
      <c r="P132" s="59"/>
      <c r="Q132" s="59"/>
      <c r="R132" s="59"/>
      <c r="S132" s="59"/>
      <c r="T132" s="59"/>
      <c r="U132" s="59"/>
      <c r="V132" s="59"/>
      <c r="W132" s="59"/>
      <c r="X132" s="59"/>
      <c r="Y132" s="59"/>
      <c r="Z132" s="11"/>
      <c r="AA132" s="59"/>
      <c r="AB132" s="20"/>
      <c r="AC132" s="20"/>
    </row>
    <row r="133" spans="1:29" s="21" customFormat="1" ht="20.100000000000001" customHeight="1">
      <c r="A133" s="58"/>
      <c r="B133" s="56"/>
      <c r="C133" s="50" t="s">
        <v>12</v>
      </c>
      <c r="D133" s="382">
        <f t="shared" ref="D133:L133" si="61">SUM(D134:D135)</f>
        <v>0</v>
      </c>
      <c r="E133" s="382">
        <f t="shared" si="61"/>
        <v>0</v>
      </c>
      <c r="F133" s="382">
        <f t="shared" si="61"/>
        <v>0</v>
      </c>
      <c r="G133" s="382">
        <f t="shared" si="61"/>
        <v>0</v>
      </c>
      <c r="H133" s="382">
        <f t="shared" si="61"/>
        <v>0</v>
      </c>
      <c r="I133" s="382">
        <f t="shared" si="61"/>
        <v>0</v>
      </c>
      <c r="J133" s="382">
        <f t="shared" si="61"/>
        <v>0</v>
      </c>
      <c r="K133" s="382">
        <f t="shared" si="61"/>
        <v>0</v>
      </c>
      <c r="L133" s="382">
        <f t="shared" si="61"/>
        <v>0</v>
      </c>
      <c r="M133" s="394">
        <f t="shared" si="46"/>
        <v>0</v>
      </c>
      <c r="N133" s="55"/>
      <c r="O133" s="13"/>
      <c r="P133" s="59">
        <f t="shared" ref="P133:Y133" si="62">+D133-SUM(D134:D135)</f>
        <v>0</v>
      </c>
      <c r="Q133" s="59">
        <f t="shared" si="62"/>
        <v>0</v>
      </c>
      <c r="R133" s="59">
        <f t="shared" si="62"/>
        <v>0</v>
      </c>
      <c r="S133" s="59">
        <f t="shared" si="62"/>
        <v>0</v>
      </c>
      <c r="T133" s="59">
        <f t="shared" si="62"/>
        <v>0</v>
      </c>
      <c r="U133" s="59">
        <f t="shared" si="62"/>
        <v>0</v>
      </c>
      <c r="V133" s="59">
        <f t="shared" si="62"/>
        <v>0</v>
      </c>
      <c r="W133" s="59">
        <f t="shared" si="62"/>
        <v>0</v>
      </c>
      <c r="X133" s="59">
        <f t="shared" si="62"/>
        <v>0</v>
      </c>
      <c r="Y133" s="59">
        <f t="shared" si="62"/>
        <v>0</v>
      </c>
      <c r="Z133" s="11"/>
      <c r="AA133" s="59">
        <f t="shared" si="57"/>
        <v>0</v>
      </c>
      <c r="AB133" s="20"/>
      <c r="AC133" s="20"/>
    </row>
    <row r="134" spans="1:29" s="21" customFormat="1" ht="20.100000000000001" customHeight="1">
      <c r="A134" s="58"/>
      <c r="B134" s="44"/>
      <c r="C134" s="51" t="s">
        <v>52</v>
      </c>
      <c r="D134" s="384"/>
      <c r="E134" s="384"/>
      <c r="F134" s="384"/>
      <c r="G134" s="384"/>
      <c r="H134" s="384"/>
      <c r="I134" s="384"/>
      <c r="J134" s="384"/>
      <c r="K134" s="384"/>
      <c r="L134" s="384"/>
      <c r="M134" s="394">
        <f t="shared" si="46"/>
        <v>0</v>
      </c>
      <c r="N134" s="55"/>
      <c r="O134" s="18"/>
      <c r="P134" s="59"/>
      <c r="Q134" s="59"/>
      <c r="R134" s="59"/>
      <c r="S134" s="59"/>
      <c r="T134" s="59"/>
      <c r="U134" s="59"/>
      <c r="V134" s="59"/>
      <c r="W134" s="59"/>
      <c r="X134" s="59"/>
      <c r="Y134" s="59"/>
      <c r="Z134" s="11"/>
      <c r="AA134" s="59">
        <f t="shared" si="57"/>
        <v>0</v>
      </c>
      <c r="AB134" s="20"/>
      <c r="AC134" s="20"/>
    </row>
    <row r="135" spans="1:29" s="11" customFormat="1" ht="20.100000000000001" customHeight="1">
      <c r="A135" s="57"/>
      <c r="B135" s="186"/>
      <c r="C135" s="51" t="s">
        <v>53</v>
      </c>
      <c r="D135" s="384"/>
      <c r="E135" s="384"/>
      <c r="F135" s="384"/>
      <c r="G135" s="384"/>
      <c r="H135" s="384"/>
      <c r="I135" s="384"/>
      <c r="J135" s="384"/>
      <c r="K135" s="384"/>
      <c r="L135" s="384"/>
      <c r="M135" s="394">
        <f t="shared" si="46"/>
        <v>0</v>
      </c>
      <c r="N135" s="55"/>
      <c r="O135" s="13"/>
      <c r="P135" s="59"/>
      <c r="Q135" s="59"/>
      <c r="R135" s="59"/>
      <c r="S135" s="59"/>
      <c r="T135" s="59"/>
      <c r="U135" s="59"/>
      <c r="V135" s="59"/>
      <c r="W135" s="59"/>
      <c r="X135" s="59"/>
      <c r="Y135" s="59"/>
      <c r="AA135" s="59">
        <f t="shared" si="57"/>
        <v>0</v>
      </c>
      <c r="AB135" s="10"/>
      <c r="AC135" s="10"/>
    </row>
    <row r="136" spans="1:29" s="21" customFormat="1" ht="30" customHeight="1">
      <c r="A136" s="58"/>
      <c r="B136" s="56"/>
      <c r="C136" s="49" t="s">
        <v>17</v>
      </c>
      <c r="D136" s="396">
        <f>+SUM(D133,D122,D119)</f>
        <v>0</v>
      </c>
      <c r="E136" s="396">
        <f t="shared" ref="E136:L136" si="63">+SUM(E133,E122,E119)</f>
        <v>0</v>
      </c>
      <c r="F136" s="396">
        <f t="shared" si="63"/>
        <v>0</v>
      </c>
      <c r="G136" s="396">
        <f t="shared" si="63"/>
        <v>0</v>
      </c>
      <c r="H136" s="396">
        <f t="shared" si="63"/>
        <v>0</v>
      </c>
      <c r="I136" s="396">
        <f t="shared" si="63"/>
        <v>0</v>
      </c>
      <c r="J136" s="396">
        <f t="shared" si="63"/>
        <v>0</v>
      </c>
      <c r="K136" s="396">
        <f t="shared" si="63"/>
        <v>0</v>
      </c>
      <c r="L136" s="396">
        <f t="shared" si="63"/>
        <v>0</v>
      </c>
      <c r="M136" s="397">
        <f t="shared" si="46"/>
        <v>0</v>
      </c>
      <c r="N136" s="55"/>
      <c r="O136" s="13"/>
      <c r="P136" s="59">
        <f t="shared" ref="P136:Y136" si="64">+D136-D119-D122-D133</f>
        <v>0</v>
      </c>
      <c r="Q136" s="59">
        <f t="shared" si="64"/>
        <v>0</v>
      </c>
      <c r="R136" s="59">
        <f t="shared" si="64"/>
        <v>0</v>
      </c>
      <c r="S136" s="59">
        <f t="shared" si="64"/>
        <v>0</v>
      </c>
      <c r="T136" s="59">
        <f t="shared" si="64"/>
        <v>0</v>
      </c>
      <c r="U136" s="59">
        <f t="shared" si="64"/>
        <v>0</v>
      </c>
      <c r="V136" s="59">
        <f t="shared" si="64"/>
        <v>0</v>
      </c>
      <c r="W136" s="59">
        <f t="shared" si="64"/>
        <v>0</v>
      </c>
      <c r="X136" s="59">
        <f t="shared" si="64"/>
        <v>0</v>
      </c>
      <c r="Y136" s="59">
        <f t="shared" si="64"/>
        <v>0</v>
      </c>
      <c r="Z136" s="11"/>
      <c r="AA136" s="59">
        <f t="shared" si="57"/>
        <v>0</v>
      </c>
      <c r="AB136" s="20"/>
      <c r="AC136" s="20"/>
    </row>
    <row r="137" spans="1:29" s="21" customFormat="1" ht="20.100000000000001" customHeight="1">
      <c r="A137" s="58"/>
      <c r="B137" s="56"/>
      <c r="C137" s="52" t="s">
        <v>143</v>
      </c>
      <c r="D137" s="389"/>
      <c r="E137" s="389"/>
      <c r="F137" s="389"/>
      <c r="G137" s="389"/>
      <c r="H137" s="389"/>
      <c r="I137" s="389"/>
      <c r="J137" s="389"/>
      <c r="K137" s="389"/>
      <c r="L137" s="389"/>
      <c r="M137" s="394">
        <f t="shared" si="46"/>
        <v>0</v>
      </c>
      <c r="N137" s="55"/>
      <c r="O137" s="18"/>
      <c r="P137" s="59">
        <f t="shared" ref="P137:Y137" si="65">+IF((D137+D138&gt;D136),111,0)</f>
        <v>0</v>
      </c>
      <c r="Q137" s="59">
        <f t="shared" si="65"/>
        <v>0</v>
      </c>
      <c r="R137" s="59">
        <f t="shared" si="65"/>
        <v>0</v>
      </c>
      <c r="S137" s="59">
        <f t="shared" si="65"/>
        <v>0</v>
      </c>
      <c r="T137" s="59">
        <f t="shared" si="65"/>
        <v>0</v>
      </c>
      <c r="U137" s="59">
        <f t="shared" si="65"/>
        <v>0</v>
      </c>
      <c r="V137" s="59">
        <f t="shared" si="65"/>
        <v>0</v>
      </c>
      <c r="W137" s="59">
        <f t="shared" si="65"/>
        <v>0</v>
      </c>
      <c r="X137" s="59">
        <f t="shared" si="65"/>
        <v>0</v>
      </c>
      <c r="Y137" s="59">
        <f t="shared" si="65"/>
        <v>0</v>
      </c>
      <c r="Z137" s="11"/>
      <c r="AA137" s="59">
        <f t="shared" si="57"/>
        <v>0</v>
      </c>
      <c r="AB137" s="20"/>
      <c r="AC137" s="20"/>
    </row>
    <row r="138" spans="1:29" s="21" customFormat="1" ht="20.100000000000001" customHeight="1">
      <c r="A138" s="58"/>
      <c r="B138" s="56"/>
      <c r="C138" s="52" t="s">
        <v>144</v>
      </c>
      <c r="D138" s="389"/>
      <c r="E138" s="389"/>
      <c r="F138" s="389"/>
      <c r="G138" s="389"/>
      <c r="H138" s="389"/>
      <c r="I138" s="389"/>
      <c r="J138" s="389"/>
      <c r="K138" s="389"/>
      <c r="L138" s="389"/>
      <c r="M138" s="394">
        <f t="shared" si="46"/>
        <v>0</v>
      </c>
      <c r="N138" s="55"/>
      <c r="O138" s="18"/>
      <c r="P138" s="59"/>
      <c r="Q138" s="59"/>
      <c r="R138" s="59"/>
      <c r="S138" s="59"/>
      <c r="T138" s="59"/>
      <c r="U138" s="59"/>
      <c r="V138" s="59"/>
      <c r="W138" s="59"/>
      <c r="X138" s="59"/>
      <c r="Y138" s="59"/>
      <c r="Z138" s="11"/>
      <c r="AA138" s="59">
        <f t="shared" si="57"/>
        <v>0</v>
      </c>
      <c r="AB138" s="20"/>
      <c r="AC138" s="20"/>
    </row>
    <row r="139" spans="1:29" s="11" customFormat="1" ht="20.100000000000001" customHeight="1">
      <c r="A139" s="57"/>
      <c r="B139" s="45"/>
      <c r="C139" s="52" t="s">
        <v>103</v>
      </c>
      <c r="D139" s="389"/>
      <c r="E139" s="389"/>
      <c r="F139" s="389"/>
      <c r="G139" s="389"/>
      <c r="H139" s="389"/>
      <c r="I139" s="389"/>
      <c r="J139" s="389"/>
      <c r="K139" s="389"/>
      <c r="L139" s="389"/>
      <c r="M139" s="394">
        <f t="shared" si="46"/>
        <v>0</v>
      </c>
      <c r="N139" s="55"/>
      <c r="O139" s="18"/>
      <c r="P139" s="59">
        <f t="shared" ref="P139:Y139" si="66">+IF((D139&gt;D136),111,0)</f>
        <v>0</v>
      </c>
      <c r="Q139" s="59">
        <f t="shared" si="66"/>
        <v>0</v>
      </c>
      <c r="R139" s="59">
        <f t="shared" si="66"/>
        <v>0</v>
      </c>
      <c r="S139" s="59">
        <f t="shared" si="66"/>
        <v>0</v>
      </c>
      <c r="T139" s="59">
        <f t="shared" si="66"/>
        <v>0</v>
      </c>
      <c r="U139" s="59">
        <f t="shared" si="66"/>
        <v>0</v>
      </c>
      <c r="V139" s="59">
        <f t="shared" si="66"/>
        <v>0</v>
      </c>
      <c r="W139" s="59">
        <f t="shared" si="66"/>
        <v>0</v>
      </c>
      <c r="X139" s="59">
        <f t="shared" si="66"/>
        <v>0</v>
      </c>
      <c r="Y139" s="59">
        <f t="shared" si="66"/>
        <v>0</v>
      </c>
      <c r="AA139" s="59">
        <f>+M139-SUM(D139:L139)</f>
        <v>0</v>
      </c>
      <c r="AB139" s="10"/>
      <c r="AC139" s="10"/>
    </row>
    <row r="140" spans="1:29" ht="20.100000000000001" customHeight="1">
      <c r="A140" s="190"/>
      <c r="B140" s="193"/>
      <c r="C140" s="52" t="s">
        <v>150</v>
      </c>
      <c r="D140" s="398"/>
      <c r="E140" s="398"/>
      <c r="F140" s="398"/>
      <c r="G140" s="389"/>
      <c r="H140" s="398"/>
      <c r="I140" s="389"/>
      <c r="J140" s="398"/>
      <c r="K140" s="389"/>
      <c r="L140" s="398"/>
      <c r="M140" s="391"/>
      <c r="N140" s="55"/>
      <c r="O140" s="18"/>
      <c r="P140" s="59"/>
      <c r="Q140" s="59"/>
      <c r="R140" s="59"/>
      <c r="S140" s="59">
        <f>+IF((G140&gt;G136),111,0)</f>
        <v>0</v>
      </c>
      <c r="T140" s="59"/>
      <c r="U140" s="59">
        <f>+IF((I140&gt;I136),111,0)</f>
        <v>0</v>
      </c>
      <c r="V140" s="59"/>
      <c r="W140" s="59">
        <f>+IF((K140&gt;K136),111,0)</f>
        <v>0</v>
      </c>
      <c r="X140" s="59"/>
      <c r="Y140" s="59"/>
      <c r="Z140" s="11"/>
      <c r="AA140" s="59"/>
    </row>
    <row r="141" spans="1:29" ht="30" customHeight="1">
      <c r="A141" s="190"/>
      <c r="B141" s="193"/>
      <c r="C141" s="49" t="s">
        <v>18</v>
      </c>
      <c r="D141" s="399">
        <f t="shared" ref="D141:L141" si="67">+D27+D50+D82+D113+D136</f>
        <v>0</v>
      </c>
      <c r="E141" s="399">
        <f t="shared" si="67"/>
        <v>0</v>
      </c>
      <c r="F141" s="399">
        <f t="shared" si="67"/>
        <v>0</v>
      </c>
      <c r="G141" s="399">
        <f t="shared" si="67"/>
        <v>0</v>
      </c>
      <c r="H141" s="399">
        <f t="shared" si="67"/>
        <v>0</v>
      </c>
      <c r="I141" s="399">
        <f t="shared" si="67"/>
        <v>0</v>
      </c>
      <c r="J141" s="399">
        <f t="shared" si="67"/>
        <v>0</v>
      </c>
      <c r="K141" s="399">
        <f t="shared" si="67"/>
        <v>0</v>
      </c>
      <c r="L141" s="399">
        <f t="shared" si="67"/>
        <v>0</v>
      </c>
      <c r="M141" s="394">
        <f t="shared" si="46"/>
        <v>0</v>
      </c>
      <c r="N141" s="55"/>
      <c r="O141" s="189"/>
      <c r="P141" s="59">
        <f t="shared" ref="P141:Y141" si="68">+D141-D27-D50-D82-D113-D136</f>
        <v>0</v>
      </c>
      <c r="Q141" s="59">
        <f t="shared" si="68"/>
        <v>0</v>
      </c>
      <c r="R141" s="59">
        <f t="shared" si="68"/>
        <v>0</v>
      </c>
      <c r="S141" s="59">
        <f t="shared" si="68"/>
        <v>0</v>
      </c>
      <c r="T141" s="59">
        <f t="shared" si="68"/>
        <v>0</v>
      </c>
      <c r="U141" s="59">
        <f t="shared" si="68"/>
        <v>0</v>
      </c>
      <c r="V141" s="59">
        <f t="shared" si="68"/>
        <v>0</v>
      </c>
      <c r="W141" s="59">
        <f t="shared" si="68"/>
        <v>0</v>
      </c>
      <c r="X141" s="59">
        <f t="shared" si="68"/>
        <v>0</v>
      </c>
      <c r="Y141" s="59">
        <f t="shared" si="68"/>
        <v>0</v>
      </c>
      <c r="Z141" s="11"/>
      <c r="AA141" s="59">
        <f>+M141-SUM(D141:L141)</f>
        <v>0</v>
      </c>
    </row>
    <row r="142" spans="1:29" ht="20.100000000000001" customHeight="1">
      <c r="A142" s="190"/>
      <c r="C142" s="52" t="s">
        <v>143</v>
      </c>
      <c r="D142" s="400">
        <f t="shared" ref="D142:L142" si="69">+D28+D51+D83+D114+D137</f>
        <v>0</v>
      </c>
      <c r="E142" s="400">
        <f t="shared" si="69"/>
        <v>0</v>
      </c>
      <c r="F142" s="400">
        <f t="shared" si="69"/>
        <v>0</v>
      </c>
      <c r="G142" s="400">
        <f t="shared" si="69"/>
        <v>0</v>
      </c>
      <c r="H142" s="400">
        <f t="shared" si="69"/>
        <v>0</v>
      </c>
      <c r="I142" s="400">
        <f t="shared" si="69"/>
        <v>0</v>
      </c>
      <c r="J142" s="400">
        <f t="shared" si="69"/>
        <v>0</v>
      </c>
      <c r="K142" s="400">
        <f t="shared" si="69"/>
        <v>0</v>
      </c>
      <c r="L142" s="400">
        <f t="shared" si="69"/>
        <v>0</v>
      </c>
      <c r="M142" s="394">
        <f t="shared" si="46"/>
        <v>0</v>
      </c>
      <c r="N142" s="55"/>
      <c r="O142" s="18"/>
      <c r="P142" s="59">
        <f t="shared" ref="P142:Y144" si="70">+D142-(D28+D51+D83+D114+D137)</f>
        <v>0</v>
      </c>
      <c r="Q142" s="59">
        <f t="shared" si="70"/>
        <v>0</v>
      </c>
      <c r="R142" s="59">
        <f t="shared" si="70"/>
        <v>0</v>
      </c>
      <c r="S142" s="59">
        <f t="shared" si="70"/>
        <v>0</v>
      </c>
      <c r="T142" s="59">
        <f t="shared" si="70"/>
        <v>0</v>
      </c>
      <c r="U142" s="59">
        <f t="shared" si="70"/>
        <v>0</v>
      </c>
      <c r="V142" s="59">
        <f t="shared" si="70"/>
        <v>0</v>
      </c>
      <c r="W142" s="59">
        <f t="shared" si="70"/>
        <v>0</v>
      </c>
      <c r="X142" s="59">
        <f t="shared" si="70"/>
        <v>0</v>
      </c>
      <c r="Y142" s="59">
        <f t="shared" si="70"/>
        <v>0</v>
      </c>
      <c r="Z142" s="11"/>
      <c r="AA142" s="59">
        <f>+M142-SUM(D142:L142)</f>
        <v>0</v>
      </c>
    </row>
    <row r="143" spans="1:29" ht="20.100000000000001" customHeight="1">
      <c r="A143" s="190"/>
      <c r="C143" s="52" t="s">
        <v>144</v>
      </c>
      <c r="D143" s="400">
        <f t="shared" ref="D143:L143" si="71">+D29+D52+D84+D115+D138</f>
        <v>0</v>
      </c>
      <c r="E143" s="400">
        <f t="shared" si="71"/>
        <v>0</v>
      </c>
      <c r="F143" s="400">
        <f t="shared" si="71"/>
        <v>0</v>
      </c>
      <c r="G143" s="400">
        <f t="shared" si="71"/>
        <v>0</v>
      </c>
      <c r="H143" s="400">
        <f t="shared" si="71"/>
        <v>0</v>
      </c>
      <c r="I143" s="400">
        <f t="shared" si="71"/>
        <v>0</v>
      </c>
      <c r="J143" s="400">
        <f t="shared" si="71"/>
        <v>0</v>
      </c>
      <c r="K143" s="400">
        <f t="shared" si="71"/>
        <v>0</v>
      </c>
      <c r="L143" s="400">
        <f t="shared" si="71"/>
        <v>0</v>
      </c>
      <c r="M143" s="394">
        <f t="shared" si="46"/>
        <v>0</v>
      </c>
      <c r="N143" s="55"/>
      <c r="O143" s="18"/>
      <c r="P143" s="59">
        <f t="shared" si="70"/>
        <v>0</v>
      </c>
      <c r="Q143" s="59">
        <f t="shared" si="70"/>
        <v>0</v>
      </c>
      <c r="R143" s="59">
        <f t="shared" si="70"/>
        <v>0</v>
      </c>
      <c r="S143" s="59">
        <f t="shared" si="70"/>
        <v>0</v>
      </c>
      <c r="T143" s="59">
        <f t="shared" si="70"/>
        <v>0</v>
      </c>
      <c r="U143" s="59">
        <f t="shared" si="70"/>
        <v>0</v>
      </c>
      <c r="V143" s="59">
        <f t="shared" si="70"/>
        <v>0</v>
      </c>
      <c r="W143" s="59">
        <f t="shared" si="70"/>
        <v>0</v>
      </c>
      <c r="X143" s="59">
        <f t="shared" si="70"/>
        <v>0</v>
      </c>
      <c r="Y143" s="59">
        <f t="shared" si="70"/>
        <v>0</v>
      </c>
      <c r="Z143" s="11"/>
      <c r="AA143" s="59">
        <f>+M143-SUM(D143:L143)</f>
        <v>0</v>
      </c>
    </row>
    <row r="144" spans="1:29" ht="20.100000000000001" customHeight="1">
      <c r="A144" s="190"/>
      <c r="C144" s="52" t="s">
        <v>103</v>
      </c>
      <c r="D144" s="400">
        <f t="shared" ref="D144:L144" si="72">+D30+D53+D85+D116+D139</f>
        <v>0</v>
      </c>
      <c r="E144" s="400">
        <f t="shared" si="72"/>
        <v>0</v>
      </c>
      <c r="F144" s="400">
        <f t="shared" si="72"/>
        <v>0</v>
      </c>
      <c r="G144" s="400">
        <f t="shared" si="72"/>
        <v>0</v>
      </c>
      <c r="H144" s="400">
        <f t="shared" si="72"/>
        <v>0</v>
      </c>
      <c r="I144" s="400">
        <f t="shared" si="72"/>
        <v>0</v>
      </c>
      <c r="J144" s="400">
        <f t="shared" si="72"/>
        <v>0</v>
      </c>
      <c r="K144" s="400">
        <f t="shared" si="72"/>
        <v>0</v>
      </c>
      <c r="L144" s="400">
        <f t="shared" si="72"/>
        <v>0</v>
      </c>
      <c r="M144" s="394">
        <f>+SUM(D144:L144)</f>
        <v>0</v>
      </c>
      <c r="N144" s="55"/>
      <c r="O144" s="18"/>
      <c r="P144" s="59">
        <f t="shared" si="70"/>
        <v>0</v>
      </c>
      <c r="Q144" s="59">
        <f t="shared" si="70"/>
        <v>0</v>
      </c>
      <c r="R144" s="59">
        <f t="shared" si="70"/>
        <v>0</v>
      </c>
      <c r="S144" s="59">
        <f t="shared" si="70"/>
        <v>0</v>
      </c>
      <c r="T144" s="59">
        <f t="shared" si="70"/>
        <v>0</v>
      </c>
      <c r="U144" s="59">
        <f t="shared" si="70"/>
        <v>0</v>
      </c>
      <c r="V144" s="59">
        <f t="shared" si="70"/>
        <v>0</v>
      </c>
      <c r="W144" s="59">
        <f t="shared" si="70"/>
        <v>0</v>
      </c>
      <c r="X144" s="59">
        <f t="shared" si="70"/>
        <v>0</v>
      </c>
      <c r="Y144" s="59">
        <f t="shared" si="70"/>
        <v>0</v>
      </c>
      <c r="Z144" s="11"/>
      <c r="AA144" s="59">
        <f>+M144-SUM(D144:L144)</f>
        <v>0</v>
      </c>
    </row>
    <row r="145" spans="1:27" ht="20.100000000000001" customHeight="1">
      <c r="A145" s="190"/>
      <c r="C145" s="52" t="s">
        <v>150</v>
      </c>
      <c r="D145" s="390"/>
      <c r="E145" s="390"/>
      <c r="F145" s="390"/>
      <c r="G145" s="389"/>
      <c r="H145" s="390"/>
      <c r="I145" s="389"/>
      <c r="J145" s="390"/>
      <c r="K145" s="389"/>
      <c r="L145" s="390"/>
      <c r="M145" s="391"/>
      <c r="N145" s="55"/>
      <c r="O145" s="18"/>
      <c r="P145" s="59"/>
      <c r="Q145" s="59"/>
      <c r="R145" s="59"/>
      <c r="S145" s="59">
        <f>+IF((G145&gt;G141),111,0)+IF(G145&lt;&gt;SUM(G140,G117,G86,G55,G31),111,0)</f>
        <v>0</v>
      </c>
      <c r="T145" s="59"/>
      <c r="U145" s="59">
        <f>+IF((I145&gt;I141),111,0)+IF(I145&lt;&gt;SUM(I140,I117,I86,I55,I31),111,0)</f>
        <v>0</v>
      </c>
      <c r="V145" s="59"/>
      <c r="W145" s="59">
        <f>+IF((K145&gt;K141),111,0)+IF(K145&lt;&gt;SUM(K140,K117,K86,K55,K31),111,0)</f>
        <v>0</v>
      </c>
      <c r="X145" s="59"/>
      <c r="Y145" s="59"/>
      <c r="Z145" s="11"/>
      <c r="AA145" s="59">
        <f>+IF(SUM(G145,I145,K145)&gt;'A3'!AA152,111,0)</f>
        <v>0</v>
      </c>
    </row>
    <row r="146" spans="1:27" ht="20.100000000000001" customHeight="1">
      <c r="A146" s="190"/>
      <c r="C146" s="52" t="s">
        <v>175</v>
      </c>
      <c r="D146" s="390"/>
      <c r="E146" s="390"/>
      <c r="F146" s="390"/>
      <c r="G146" s="389"/>
      <c r="H146" s="390"/>
      <c r="I146" s="389"/>
      <c r="J146" s="390"/>
      <c r="K146" s="389"/>
      <c r="L146" s="390"/>
      <c r="M146" s="391"/>
      <c r="N146" s="55"/>
      <c r="O146" s="18"/>
      <c r="P146" s="59"/>
      <c r="Q146" s="59"/>
      <c r="R146" s="59"/>
      <c r="S146" s="59">
        <f>IF(G146&gt;G141,111,0)+IF(G146&lt;G87+G56,111,0)</f>
        <v>0</v>
      </c>
      <c r="T146" s="59"/>
      <c r="U146" s="59">
        <f>IF(I146&gt;I141,111,0)+IF(I146&lt;I87+I56,111,0)</f>
        <v>0</v>
      </c>
      <c r="V146" s="59"/>
      <c r="W146" s="59">
        <f>IF(K146&gt;K141,111,0)+IF(K146&lt;K87+K56,111,0)</f>
        <v>0</v>
      </c>
      <c r="X146" s="59"/>
      <c r="Y146" s="59"/>
      <c r="Z146" s="11"/>
      <c r="AA146" s="59">
        <f>+IF(SUM(G146,I146,K146)&gt;'A3'!AA153,111,0)</f>
        <v>0</v>
      </c>
    </row>
    <row r="147" spans="1:27" ht="15.95" customHeight="1">
      <c r="A147" s="466"/>
      <c r="B147" s="466"/>
      <c r="C147" s="466"/>
      <c r="D147" s="466"/>
      <c r="E147" s="466"/>
      <c r="F147" s="466"/>
      <c r="G147" s="466"/>
      <c r="H147" s="466"/>
      <c r="I147" s="466"/>
      <c r="J147" s="466"/>
      <c r="K147" s="466"/>
      <c r="L147" s="466"/>
      <c r="M147" s="466"/>
      <c r="N147" s="466"/>
      <c r="O147" s="466"/>
      <c r="P147" s="466"/>
      <c r="Q147" s="466"/>
      <c r="R147" s="466"/>
      <c r="S147" s="466"/>
      <c r="T147" s="466"/>
      <c r="U147" s="466"/>
      <c r="V147" s="466"/>
      <c r="W147" s="466"/>
      <c r="X147" s="466"/>
      <c r="Y147" s="466"/>
      <c r="Z147" s="466"/>
      <c r="AA147" s="466"/>
    </row>
    <row r="148" spans="1:27" ht="16.5" customHeight="1">
      <c r="C148" s="467" t="s">
        <v>176</v>
      </c>
      <c r="D148" s="467"/>
      <c r="E148" s="467"/>
      <c r="F148" s="467"/>
      <c r="G148" s="467"/>
      <c r="H148" s="467"/>
      <c r="I148" s="467"/>
      <c r="J148" s="467"/>
      <c r="K148" s="467"/>
      <c r="L148" s="467"/>
      <c r="M148" s="467"/>
      <c r="N148" s="467"/>
    </row>
    <row r="149" spans="1:27" ht="16.5" customHeight="1">
      <c r="C149" s="467"/>
      <c r="D149" s="467"/>
      <c r="E149" s="467"/>
      <c r="F149" s="467"/>
      <c r="G149" s="467"/>
      <c r="H149" s="467"/>
      <c r="I149" s="467"/>
      <c r="J149" s="467"/>
      <c r="K149" s="467"/>
      <c r="L149" s="467"/>
      <c r="M149" s="467"/>
      <c r="N149" s="467"/>
    </row>
    <row r="150" spans="1:27" ht="16.5" customHeight="1">
      <c r="C150" s="467"/>
      <c r="D150" s="467"/>
      <c r="E150" s="467"/>
      <c r="F150" s="467"/>
      <c r="G150" s="467"/>
      <c r="H150" s="467"/>
      <c r="I150" s="467"/>
      <c r="J150" s="467"/>
      <c r="K150" s="467"/>
      <c r="L150" s="467"/>
      <c r="M150" s="467"/>
      <c r="N150" s="467"/>
    </row>
    <row r="151" spans="1:27" ht="16.5" customHeight="1">
      <c r="C151" s="467"/>
      <c r="D151" s="467"/>
      <c r="E151" s="467"/>
      <c r="F151" s="467"/>
      <c r="G151" s="467"/>
      <c r="H151" s="467"/>
      <c r="I151" s="467"/>
      <c r="J151" s="467"/>
      <c r="K151" s="467"/>
      <c r="L151" s="467"/>
      <c r="M151" s="467"/>
      <c r="N151" s="467"/>
    </row>
    <row r="152" spans="1:27" ht="16.5" customHeight="1">
      <c r="C152" s="467"/>
      <c r="D152" s="467"/>
      <c r="E152" s="467"/>
      <c r="F152" s="467"/>
      <c r="G152" s="467"/>
      <c r="H152" s="467"/>
      <c r="I152" s="467"/>
      <c r="J152" s="467"/>
      <c r="K152" s="467"/>
      <c r="L152" s="467"/>
      <c r="M152" s="467"/>
      <c r="N152" s="467"/>
    </row>
    <row r="153" spans="1:27" ht="16.5" customHeight="1">
      <c r="C153" s="467"/>
      <c r="D153" s="467"/>
      <c r="E153" s="467"/>
      <c r="F153" s="467"/>
      <c r="G153" s="467"/>
      <c r="H153" s="467"/>
      <c r="I153" s="467"/>
      <c r="J153" s="467"/>
      <c r="K153" s="467"/>
      <c r="L153" s="467"/>
      <c r="M153" s="467"/>
      <c r="N153" s="467"/>
    </row>
    <row r="154" spans="1:27" ht="14.1" customHeight="1">
      <c r="C154" s="467"/>
      <c r="D154" s="467"/>
      <c r="E154" s="467"/>
      <c r="F154" s="467"/>
      <c r="G154" s="467"/>
      <c r="H154" s="467"/>
      <c r="I154" s="467"/>
      <c r="J154" s="467"/>
      <c r="K154" s="467"/>
      <c r="L154" s="467"/>
      <c r="M154" s="467"/>
      <c r="N154" s="467"/>
    </row>
    <row r="155" spans="1:27" ht="0.6" hidden="1" customHeight="1">
      <c r="C155" s="467"/>
      <c r="D155" s="467"/>
      <c r="E155" s="467"/>
      <c r="F155" s="467"/>
      <c r="G155" s="467"/>
      <c r="H155" s="467"/>
      <c r="I155" s="467"/>
      <c r="J155" s="467"/>
      <c r="K155" s="467"/>
      <c r="L155" s="467"/>
      <c r="M155" s="467"/>
      <c r="N155" s="467"/>
    </row>
    <row r="156" spans="1:27" ht="2.1" customHeight="1">
      <c r="C156" s="467"/>
      <c r="D156" s="467"/>
      <c r="E156" s="467"/>
      <c r="F156" s="467"/>
      <c r="G156" s="467"/>
      <c r="H156" s="467"/>
      <c r="I156" s="467"/>
      <c r="J156" s="467"/>
      <c r="K156" s="467"/>
      <c r="L156" s="467"/>
      <c r="M156" s="467"/>
      <c r="N156" s="467"/>
    </row>
    <row r="157" spans="1:27" ht="16.5" customHeight="1">
      <c r="N157" s="191"/>
    </row>
    <row r="158" spans="1:27" ht="16.5" customHeight="1">
      <c r="N158" s="191"/>
    </row>
    <row r="159" spans="1:27" ht="16.5" customHeight="1">
      <c r="N159" s="191"/>
    </row>
    <row r="160" spans="1:27">
      <c r="N160" s="191"/>
    </row>
    <row r="161" spans="14:14">
      <c r="N161" s="191"/>
    </row>
    <row r="162" spans="14:14">
      <c r="N162" s="191"/>
    </row>
    <row r="163" spans="14:14">
      <c r="N163" s="191"/>
    </row>
    <row r="164" spans="14:14">
      <c r="N164" s="191"/>
    </row>
    <row r="165" spans="14:14">
      <c r="N165" s="191"/>
    </row>
    <row r="166" spans="14:14">
      <c r="N166" s="191"/>
    </row>
    <row r="167" spans="14:14">
      <c r="N167" s="191"/>
    </row>
    <row r="168" spans="14:14">
      <c r="N168" s="191"/>
    </row>
    <row r="169" spans="14:14">
      <c r="N169" s="191"/>
    </row>
    <row r="170" spans="14:14">
      <c r="N170" s="191"/>
    </row>
    <row r="171" spans="14:14">
      <c r="N171" s="191"/>
    </row>
    <row r="172" spans="14:14">
      <c r="N172" s="191"/>
    </row>
    <row r="173" spans="14:14">
      <c r="N173" s="191"/>
    </row>
    <row r="174" spans="14:14">
      <c r="N174" s="191"/>
    </row>
    <row r="175" spans="14:14">
      <c r="N175" s="191"/>
    </row>
    <row r="176" spans="14:14">
      <c r="N176" s="191"/>
    </row>
    <row r="177" spans="14:14">
      <c r="N177" s="191"/>
    </row>
    <row r="178" spans="14:14">
      <c r="N178" s="191"/>
    </row>
    <row r="179" spans="14:14">
      <c r="N179" s="191"/>
    </row>
    <row r="180" spans="14:14">
      <c r="N180" s="191"/>
    </row>
    <row r="181" spans="14:14">
      <c r="N181" s="191"/>
    </row>
    <row r="182" spans="14:14">
      <c r="N182" s="191"/>
    </row>
    <row r="183" spans="14:14">
      <c r="N183" s="191"/>
    </row>
    <row r="184" spans="14:14"/>
  </sheetData>
  <sheetProtection algorithmName="SHA-512" hashValue="oEP5AP6eGNR5YpGYAyYvEIXs2aOnq5Rf1gsXz99JROHRP2NKdopaM8qMvWpH+cL1VWOApv/ghh+PHEw0RiKgbw==" saltValue="hbDOwaJcFdpgsK13VzEmdQ==" spinCount="100000" sheet="1" objects="1" scenarios="1"/>
  <dataConsolidate link="1"/>
  <mergeCells count="13">
    <mergeCell ref="D6:M6"/>
    <mergeCell ref="P5:AA5"/>
    <mergeCell ref="C2:M2"/>
    <mergeCell ref="C4:M4"/>
    <mergeCell ref="C5:M5"/>
    <mergeCell ref="C3:M3"/>
    <mergeCell ref="R2:AA3"/>
    <mergeCell ref="B6:C6"/>
    <mergeCell ref="A147:AA147"/>
    <mergeCell ref="C148:N156"/>
    <mergeCell ref="D7:N7"/>
    <mergeCell ref="B7:C8"/>
    <mergeCell ref="M8:N8"/>
  </mergeCells>
  <phoneticPr fontId="0" type="noConversion"/>
  <conditionalFormatting sqref="D6:M6">
    <cfRule type="expression" dxfId="258" priority="681" stopIfTrue="1">
      <formula>COUNTA(D10:M138)&lt;&gt;COUNTIF(D10:M138,"&gt;=0")</formula>
    </cfRule>
  </conditionalFormatting>
  <conditionalFormatting sqref="D9:M146">
    <cfRule type="expression" dxfId="257" priority="5" stopIfTrue="1">
      <formula>AND(D9&lt;&gt;"",OR(D9&lt;0,NOT(ISNUMBER(D9))))</formula>
    </cfRule>
  </conditionalFormatting>
  <conditionalFormatting sqref="N31">
    <cfRule type="expression" dxfId="256" priority="49" stopIfTrue="1">
      <formula>AND(N31&lt;&gt;"",OR(N31&lt;0,NOT(ISNUMBER(N31))))</formula>
    </cfRule>
  </conditionalFormatting>
  <conditionalFormatting sqref="N55:N56">
    <cfRule type="expression" dxfId="255" priority="50" stopIfTrue="1">
      <formula>AND(N55&lt;&gt;"",OR(N55&lt;0,NOT(ISNUMBER(N55))))</formula>
    </cfRule>
  </conditionalFormatting>
  <conditionalFormatting sqref="N86:N87">
    <cfRule type="expression" dxfId="254" priority="43" stopIfTrue="1">
      <formula>AND(N86&lt;&gt;"",OR(N86&lt;0,NOT(ISNUMBER(N86))))</formula>
    </cfRule>
  </conditionalFormatting>
  <conditionalFormatting sqref="N117">
    <cfRule type="expression" dxfId="253" priority="47" stopIfTrue="1">
      <formula>AND(N117&lt;&gt;"",OR(N117&lt;0,NOT(ISNUMBER(N117))))</formula>
    </cfRule>
  </conditionalFormatting>
  <conditionalFormatting sqref="N140">
    <cfRule type="expression" dxfId="252" priority="45" stopIfTrue="1">
      <formula>AND(N140&lt;&gt;"",OR(N140&lt;0,NOT(ISNUMBER(N140))))</formula>
    </cfRule>
  </conditionalFormatting>
  <conditionalFormatting sqref="N145:N146">
    <cfRule type="expression" dxfId="251" priority="12" stopIfTrue="1">
      <formula>AND(N145&lt;&gt;"",OR(N145&lt;0,NOT(ISNUMBER(N145))))</formula>
    </cfRule>
  </conditionalFormatting>
  <conditionalFormatting sqref="P55:R56">
    <cfRule type="expression" dxfId="250" priority="63" stopIfTrue="1">
      <formula>ABS(P55)&gt;10</formula>
    </cfRule>
  </conditionalFormatting>
  <conditionalFormatting sqref="P117:R117">
    <cfRule type="expression" dxfId="249" priority="48" stopIfTrue="1">
      <formula>ABS(P117)&gt;10</formula>
    </cfRule>
  </conditionalFormatting>
  <conditionalFormatting sqref="P140:R140">
    <cfRule type="expression" dxfId="248" priority="46" stopIfTrue="1">
      <formula>ABS(P140)&gt;10</formula>
    </cfRule>
  </conditionalFormatting>
  <conditionalFormatting sqref="P146:R146">
    <cfRule type="expression" dxfId="247" priority="42" stopIfTrue="1">
      <formula>ABS(P146)&gt;10</formula>
    </cfRule>
  </conditionalFormatting>
  <conditionalFormatting sqref="P54:X54">
    <cfRule type="expression" dxfId="246" priority="61" stopIfTrue="1">
      <formula>ABS(P54)&gt;10</formula>
    </cfRule>
  </conditionalFormatting>
  <conditionalFormatting sqref="P58:X59">
    <cfRule type="expression" dxfId="245" priority="51" stopIfTrue="1">
      <formula>ABS(P58)&gt;10</formula>
    </cfRule>
  </conditionalFormatting>
  <conditionalFormatting sqref="P85:X85">
    <cfRule type="expression" dxfId="244" priority="60" stopIfTrue="1">
      <formula>ABS(P85)&gt;10</formula>
    </cfRule>
  </conditionalFormatting>
  <conditionalFormatting sqref="P89:X90">
    <cfRule type="expression" dxfId="243" priority="53" stopIfTrue="1">
      <formula>ABS(P89)&gt;10</formula>
    </cfRule>
  </conditionalFormatting>
  <conditionalFormatting sqref="P112:X112">
    <cfRule type="expression" dxfId="242" priority="59" stopIfTrue="1">
      <formula>ABS(P112)&gt;10</formula>
    </cfRule>
  </conditionalFormatting>
  <conditionalFormatting sqref="P139:X139">
    <cfRule type="expression" dxfId="241" priority="57" stopIfTrue="1">
      <formula>ABS(P139)&gt;10</formula>
    </cfRule>
  </conditionalFormatting>
  <conditionalFormatting sqref="P144:X144">
    <cfRule type="expression" dxfId="240" priority="55" stopIfTrue="1">
      <formula>ABS(P144)&gt;10</formula>
    </cfRule>
  </conditionalFormatting>
  <conditionalFormatting sqref="P10:Y146">
    <cfRule type="expression" dxfId="239" priority="13" stopIfTrue="1">
      <formula>ABS(P10)&gt;10</formula>
    </cfRule>
    <cfRule type="expression" dxfId="238" priority="34" stopIfTrue="1">
      <formula>ABS(P10)&gt;10</formula>
    </cfRule>
  </conditionalFormatting>
  <conditionalFormatting sqref="P9:AA30 AA10:AA146 P86:R87">
    <cfRule type="expression" dxfId="237" priority="44" stopIfTrue="1">
      <formula>ABS(P9)&gt;10</formula>
    </cfRule>
  </conditionalFormatting>
  <conditionalFormatting sqref="P32:AA54">
    <cfRule type="expression" dxfId="236" priority="62" stopIfTrue="1">
      <formula>ABS(P32)&gt;10</formula>
    </cfRule>
  </conditionalFormatting>
  <conditionalFormatting sqref="P57:AA85">
    <cfRule type="expression" dxfId="235" priority="52" stopIfTrue="1">
      <formula>ABS(P57)&gt;10</formula>
    </cfRule>
  </conditionalFormatting>
  <conditionalFormatting sqref="P88:AA116">
    <cfRule type="expression" dxfId="234" priority="54" stopIfTrue="1">
      <formula>ABS(P88)&gt;10</formula>
    </cfRule>
  </conditionalFormatting>
  <conditionalFormatting sqref="P118:AA139">
    <cfRule type="expression" dxfId="233" priority="58" stopIfTrue="1">
      <formula>ABS(P118)&gt;10</formula>
    </cfRule>
  </conditionalFormatting>
  <conditionalFormatting sqref="P141:AA144">
    <cfRule type="expression" dxfId="232" priority="56" stopIfTrue="1">
      <formula>ABS(P141)&gt;10</formula>
    </cfRule>
  </conditionalFormatting>
  <conditionalFormatting sqref="Q2">
    <cfRule type="expression" dxfId="231" priority="2">
      <formula>MAX(P9:AA146) &gt;5</formula>
    </cfRule>
  </conditionalFormatting>
  <conditionalFormatting sqref="Q3">
    <cfRule type="expression" dxfId="230" priority="1">
      <formula>MIN(P9:AA146) &lt;-5</formula>
    </cfRule>
  </conditionalFormatting>
  <conditionalFormatting sqref="S31">
    <cfRule type="expression" dxfId="229" priority="16" stopIfTrue="1">
      <formula>AND(S31&lt;&gt;"",OR(S31&lt;0,NOT(ISNUMBER(S31))))</formula>
    </cfRule>
  </conditionalFormatting>
  <conditionalFormatting sqref="S55:S56">
    <cfRule type="expression" dxfId="228" priority="19" stopIfTrue="1">
      <formula>AND(S55&lt;&gt;"",OR(S55&lt;0,NOT(ISNUMBER(S55))))</formula>
    </cfRule>
  </conditionalFormatting>
  <conditionalFormatting sqref="S86">
    <cfRule type="expression" dxfId="227" priority="22" stopIfTrue="1">
      <formula>AND(S86&lt;&gt;"",OR(S86&lt;0,NOT(ISNUMBER(S86))))</formula>
    </cfRule>
  </conditionalFormatting>
  <conditionalFormatting sqref="S87">
    <cfRule type="expression" dxfId="226" priority="38" stopIfTrue="1">
      <formula>AND(S87&lt;&gt;"",OR(S87&lt;0,NOT(ISNUMBER(S87))))</formula>
    </cfRule>
  </conditionalFormatting>
  <conditionalFormatting sqref="S117">
    <cfRule type="expression" dxfId="225" priority="26" stopIfTrue="1">
      <formula>AND(S117&lt;&gt;"",OR(S117&lt;0,NOT(ISNUMBER(S117))))</formula>
    </cfRule>
  </conditionalFormatting>
  <conditionalFormatting sqref="S140">
    <cfRule type="expression" dxfId="224" priority="40" stopIfTrue="1">
      <formula>AND(S140&lt;&gt;"",OR(S140&lt;0,NOT(ISNUMBER(S140))))</formula>
    </cfRule>
  </conditionalFormatting>
  <conditionalFormatting sqref="S145:S146">
    <cfRule type="expression" dxfId="223" priority="6" stopIfTrue="1">
      <formula>AND(S145&lt;&gt;"",OR(S145&lt;0,NOT(ISNUMBER(S145))))</formula>
    </cfRule>
  </conditionalFormatting>
  <conditionalFormatting sqref="T31 V31">
    <cfRule type="expression" dxfId="222" priority="36" stopIfTrue="1">
      <formula>ABS(T31)&gt;10</formula>
    </cfRule>
  </conditionalFormatting>
  <conditionalFormatting sqref="T86:T87 V86:V87">
    <cfRule type="expression" dxfId="221" priority="23" stopIfTrue="1">
      <formula>ABS(T86)&gt;10</formula>
    </cfRule>
  </conditionalFormatting>
  <conditionalFormatting sqref="T117 V117">
    <cfRule type="expression" dxfId="220" priority="39" stopIfTrue="1">
      <formula>ABS(T117)&gt;10</formula>
    </cfRule>
  </conditionalFormatting>
  <conditionalFormatting sqref="T140 V140">
    <cfRule type="expression" dxfId="219" priority="41" stopIfTrue="1">
      <formula>ABS(T140)&gt;10</formula>
    </cfRule>
  </conditionalFormatting>
  <conditionalFormatting sqref="T145:T146 V145:V146 X145:X146 Z145:Z146">
    <cfRule type="expression" dxfId="218" priority="11" stopIfTrue="1">
      <formula>ABS(T145)&gt;10</formula>
    </cfRule>
  </conditionalFormatting>
  <conditionalFormatting sqref="U31">
    <cfRule type="expression" dxfId="217" priority="15" stopIfTrue="1">
      <formula>AND(U31&lt;&gt;"",OR(U31&lt;0,NOT(ISNUMBER(U31))))</formula>
    </cfRule>
  </conditionalFormatting>
  <conditionalFormatting sqref="U55:U56">
    <cfRule type="expression" dxfId="216" priority="18" stopIfTrue="1">
      <formula>AND(U55&lt;&gt;"",OR(U55&lt;0,NOT(ISNUMBER(U55))))</formula>
    </cfRule>
  </conditionalFormatting>
  <conditionalFormatting sqref="U86:U87">
    <cfRule type="expression" dxfId="215" priority="21" stopIfTrue="1">
      <formula>AND(U86&lt;&gt;"",OR(U86&lt;0,NOT(ISNUMBER(U86))))</formula>
    </cfRule>
  </conditionalFormatting>
  <conditionalFormatting sqref="U117">
    <cfRule type="expression" dxfId="214" priority="25" stopIfTrue="1">
      <formula>AND(U117&lt;&gt;"",OR(U117&lt;0,NOT(ISNUMBER(U117))))</formula>
    </cfRule>
  </conditionalFormatting>
  <conditionalFormatting sqref="U140">
    <cfRule type="expression" dxfId="213" priority="29" stopIfTrue="1">
      <formula>AND(U140&lt;&gt;"",OR(U140&lt;0,NOT(ISNUMBER(U140))))</formula>
    </cfRule>
  </conditionalFormatting>
  <conditionalFormatting sqref="U145:U146">
    <cfRule type="expression" dxfId="212" priority="7" stopIfTrue="1">
      <formula>AND(U145&lt;&gt;"",OR(U145&lt;0,NOT(ISNUMBER(U145))))</formula>
    </cfRule>
  </conditionalFormatting>
  <conditionalFormatting sqref="W31">
    <cfRule type="expression" dxfId="211" priority="14" stopIfTrue="1">
      <formula>AND(W31&lt;&gt;"",OR(W31&lt;0,NOT(ISNUMBER(W31))))</formula>
    </cfRule>
  </conditionalFormatting>
  <conditionalFormatting sqref="W55:W56">
    <cfRule type="expression" dxfId="210" priority="17" stopIfTrue="1">
      <formula>AND(W55&lt;&gt;"",OR(W55&lt;0,NOT(ISNUMBER(W55))))</formula>
    </cfRule>
  </conditionalFormatting>
  <conditionalFormatting sqref="W86:W87">
    <cfRule type="expression" dxfId="209" priority="20" stopIfTrue="1">
      <formula>AND(W86&lt;&gt;"",OR(W86&lt;0,NOT(ISNUMBER(W86))))</formula>
    </cfRule>
  </conditionalFormatting>
  <conditionalFormatting sqref="W117">
    <cfRule type="expression" dxfId="208" priority="24" stopIfTrue="1">
      <formula>AND(W117&lt;&gt;"",OR(W117&lt;0,NOT(ISNUMBER(W117))))</formula>
    </cfRule>
  </conditionalFormatting>
  <conditionalFormatting sqref="W140">
    <cfRule type="expression" dxfId="207" priority="28" stopIfTrue="1">
      <formula>AND(W140&lt;&gt;"",OR(W140&lt;0,NOT(ISNUMBER(W140))))</formula>
    </cfRule>
  </conditionalFormatting>
  <conditionalFormatting sqref="W145">
    <cfRule type="expression" dxfId="206" priority="8" stopIfTrue="1">
      <formula>AND(W145&lt;&gt;"",OR(W145&lt;0,NOT(ISNUMBER(W145))))</formula>
    </cfRule>
  </conditionalFormatting>
  <conditionalFormatting sqref="W146">
    <cfRule type="expression" dxfId="205" priority="27" stopIfTrue="1">
      <formula>AND(W146&lt;&gt;"",OR(W146&lt;0,NOT(ISNUMBER(W146))))</formula>
    </cfRule>
  </conditionalFormatting>
  <conditionalFormatting sqref="X55:Y56">
    <cfRule type="expression" dxfId="204" priority="31" stopIfTrue="1">
      <formula>ABS(X55)&gt;10</formula>
    </cfRule>
  </conditionalFormatting>
  <conditionalFormatting sqref="X31:Z31">
    <cfRule type="expression" dxfId="203" priority="30" stopIfTrue="1">
      <formula>ABS(X31)&gt;10</formula>
    </cfRule>
  </conditionalFormatting>
  <conditionalFormatting sqref="X86:Z87">
    <cfRule type="expression" dxfId="202" priority="32" stopIfTrue="1">
      <formula>ABS(X86)&gt;10</formula>
    </cfRule>
  </conditionalFormatting>
  <conditionalFormatting sqref="X117:Z117">
    <cfRule type="expression" dxfId="201" priority="33" stopIfTrue="1">
      <formula>ABS(X117)&gt;10</formula>
    </cfRule>
  </conditionalFormatting>
  <conditionalFormatting sqref="X140:Z140">
    <cfRule type="expression" dxfId="200" priority="35" stopIfTrue="1">
      <formula>ABS(X140)&gt;10</formula>
    </cfRule>
  </conditionalFormatting>
  <conditionalFormatting sqref="Y145">
    <cfRule type="expression" dxfId="199" priority="10" stopIfTrue="1">
      <formula>ABS(Y145)&gt;10</formula>
    </cfRule>
  </conditionalFormatting>
  <conditionalFormatting sqref="Z52:Z56 T55:T56 V55:V56">
    <cfRule type="expression" dxfId="198" priority="37" stopIfTrue="1">
      <formula>ABS(T52)&gt;10</formula>
    </cfRule>
  </conditionalFormatting>
  <pageMargins left="0.74803149606299202" right="0.74803149606299202" top="0.98425196850393704" bottom="0.98425196850393704" header="0.511811023622047" footer="0.511811023622047"/>
  <pageSetup paperSize="8" scale="75" orientation="landscape" r:id="rId1"/>
  <headerFooter alignWithMargins="0">
    <oddFooter>&amp;R2019 Triennial Central Bank Survey</oddFooter>
  </headerFooter>
  <rowBreaks count="1" manualBreakCount="1">
    <brk id="90" min="1" max="1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outlinePr summaryBelow="0" summaryRight="0"/>
  </sheetPr>
  <dimension ref="B1:BA187"/>
  <sheetViews>
    <sheetView showGridLines="0" zoomScale="85" zoomScaleNormal="85" zoomScaleSheetLayoutView="70" workbookViewId="0">
      <pane xSplit="4" ySplit="8" topLeftCell="Y130" activePane="bottomRight" state="frozen"/>
      <selection pane="topRight" activeCell="E1" sqref="E1"/>
      <selection pane="bottomLeft" activeCell="A9" sqref="A9"/>
      <selection pane="bottomRight" activeCell="Z145" sqref="Z145"/>
    </sheetView>
  </sheetViews>
  <sheetFormatPr defaultColWidth="0" defaultRowHeight="12" zeroHeight="1"/>
  <cols>
    <col min="1" max="2" width="1.7109375" style="191" customWidth="1"/>
    <col min="3" max="3" width="62.42578125" style="191" bestFit="1" customWidth="1"/>
    <col min="4" max="11" width="20.7109375" style="191" customWidth="1"/>
    <col min="12" max="12" width="20.7109375" style="209" customWidth="1"/>
    <col min="13" max="26" width="20.7109375" style="191" customWidth="1"/>
    <col min="27" max="27" width="1.7109375" style="210" customWidth="1"/>
    <col min="28" max="28" width="1.7109375" style="191" customWidth="1"/>
    <col min="29" max="32" width="20.7109375" style="192" customWidth="1"/>
    <col min="33" max="51" width="20.7109375" style="191" customWidth="1"/>
    <col min="52" max="52" width="5.85546875" style="191" customWidth="1"/>
    <col min="53" max="53" width="20.7109375" style="191" customWidth="1"/>
    <col min="54" max="54" width="9.140625" style="191" customWidth="1"/>
    <col min="55" max="16384" width="0" style="191" hidden="1"/>
  </cols>
  <sheetData>
    <row r="1" spans="2:53" s="7" customFormat="1" ht="20.100000000000001" customHeight="1">
      <c r="B1" s="4" t="s">
        <v>13</v>
      </c>
      <c r="C1" s="77"/>
      <c r="D1" s="5"/>
      <c r="E1" s="5"/>
      <c r="F1" s="5"/>
      <c r="G1" s="5"/>
      <c r="H1" s="5"/>
      <c r="I1" s="5"/>
      <c r="J1" s="5"/>
      <c r="K1" s="5"/>
      <c r="M1" s="5"/>
      <c r="N1" s="5"/>
      <c r="O1" s="5"/>
      <c r="P1" s="5"/>
      <c r="Q1" s="5"/>
      <c r="R1" s="5"/>
      <c r="S1" s="5"/>
      <c r="T1" s="5"/>
      <c r="U1" s="5"/>
      <c r="V1" s="5"/>
      <c r="W1" s="5"/>
      <c r="X1" s="5"/>
      <c r="Y1" s="5"/>
      <c r="Z1" s="40"/>
      <c r="AA1" s="78"/>
      <c r="AB1" s="5"/>
      <c r="AC1" s="71"/>
      <c r="AD1" s="71"/>
      <c r="AE1" s="71"/>
      <c r="AF1" s="71"/>
      <c r="BA1" s="72"/>
    </row>
    <row r="2" spans="2:53" s="7" customFormat="1" ht="20.100000000000001" customHeight="1">
      <c r="C2" s="462" t="s">
        <v>55</v>
      </c>
      <c r="D2" s="462"/>
      <c r="E2" s="462"/>
      <c r="F2" s="462"/>
      <c r="G2" s="462"/>
      <c r="H2" s="462"/>
      <c r="I2" s="462"/>
      <c r="J2" s="462"/>
      <c r="K2" s="462"/>
      <c r="L2" s="462"/>
      <c r="M2" s="462"/>
      <c r="N2" s="462"/>
      <c r="O2" s="462"/>
      <c r="P2" s="462"/>
      <c r="Q2" s="462"/>
      <c r="R2" s="462"/>
      <c r="S2" s="462"/>
      <c r="T2" s="462"/>
      <c r="U2" s="462"/>
      <c r="V2" s="462"/>
      <c r="W2" s="462"/>
      <c r="X2" s="462"/>
      <c r="Y2" s="462"/>
      <c r="Z2" s="462"/>
      <c r="AA2" s="375"/>
      <c r="AB2" s="2"/>
      <c r="AC2" s="218" t="s">
        <v>56</v>
      </c>
      <c r="AD2" s="219">
        <f>MAX(AC9:BA147)</f>
        <v>0</v>
      </c>
      <c r="AE2" s="487"/>
      <c r="AF2" s="488"/>
      <c r="AG2" s="488"/>
      <c r="AH2" s="488"/>
      <c r="AI2" s="488"/>
      <c r="AJ2" s="488"/>
      <c r="AK2" s="488"/>
      <c r="AL2" s="488"/>
      <c r="AM2" s="488"/>
      <c r="AN2" s="488"/>
      <c r="AO2" s="488"/>
      <c r="AP2" s="488"/>
      <c r="AQ2" s="488"/>
      <c r="AR2" s="488"/>
      <c r="AS2" s="488"/>
      <c r="AT2" s="488"/>
      <c r="AU2" s="488"/>
      <c r="AV2" s="488"/>
      <c r="AW2" s="488"/>
      <c r="AX2" s="488"/>
      <c r="AY2" s="488"/>
      <c r="AZ2" s="488"/>
      <c r="BA2" s="488"/>
    </row>
    <row r="3" spans="2:53" s="7" customFormat="1" ht="20.100000000000001" customHeight="1">
      <c r="C3" s="462" t="s">
        <v>49</v>
      </c>
      <c r="D3" s="462"/>
      <c r="E3" s="462"/>
      <c r="F3" s="462"/>
      <c r="G3" s="462"/>
      <c r="H3" s="462"/>
      <c r="I3" s="462"/>
      <c r="J3" s="462"/>
      <c r="K3" s="462"/>
      <c r="L3" s="462"/>
      <c r="M3" s="462"/>
      <c r="N3" s="462"/>
      <c r="O3" s="462"/>
      <c r="P3" s="462"/>
      <c r="Q3" s="462"/>
      <c r="R3" s="462"/>
      <c r="S3" s="462"/>
      <c r="T3" s="462"/>
      <c r="U3" s="462"/>
      <c r="V3" s="462"/>
      <c r="W3" s="462"/>
      <c r="X3" s="462"/>
      <c r="Y3" s="462"/>
      <c r="Z3" s="462"/>
      <c r="AA3" s="375"/>
      <c r="AB3" s="2"/>
      <c r="AC3" s="220" t="s">
        <v>57</v>
      </c>
      <c r="AD3" s="221">
        <f>MIN(AC9:BA147)</f>
        <v>0</v>
      </c>
      <c r="AE3" s="487"/>
      <c r="AF3" s="488"/>
      <c r="AG3" s="488"/>
      <c r="AH3" s="488"/>
      <c r="AI3" s="488"/>
      <c r="AJ3" s="488"/>
      <c r="AK3" s="488"/>
      <c r="AL3" s="488"/>
      <c r="AM3" s="488"/>
      <c r="AN3" s="488"/>
      <c r="AO3" s="488"/>
      <c r="AP3" s="488"/>
      <c r="AQ3" s="488"/>
      <c r="AR3" s="488"/>
      <c r="AS3" s="488"/>
      <c r="AT3" s="488"/>
      <c r="AU3" s="488"/>
      <c r="AV3" s="488"/>
      <c r="AW3" s="488"/>
      <c r="AX3" s="488"/>
      <c r="AY3" s="488"/>
      <c r="AZ3" s="488"/>
      <c r="BA3" s="488"/>
    </row>
    <row r="4" spans="2:53" s="7" customFormat="1" ht="20.100000000000001" customHeight="1">
      <c r="C4" s="462" t="s">
        <v>168</v>
      </c>
      <c r="D4" s="462"/>
      <c r="E4" s="462"/>
      <c r="F4" s="462"/>
      <c r="G4" s="462"/>
      <c r="H4" s="462"/>
      <c r="I4" s="462"/>
      <c r="J4" s="462"/>
      <c r="K4" s="462"/>
      <c r="L4" s="462"/>
      <c r="M4" s="462"/>
      <c r="N4" s="462"/>
      <c r="O4" s="462"/>
      <c r="P4" s="462"/>
      <c r="Q4" s="462"/>
      <c r="R4" s="462"/>
      <c r="S4" s="462"/>
      <c r="T4" s="462"/>
      <c r="U4" s="462"/>
      <c r="V4" s="462"/>
      <c r="W4" s="462"/>
      <c r="X4" s="462"/>
      <c r="Y4" s="462"/>
      <c r="Z4" s="462"/>
      <c r="AA4" s="375"/>
      <c r="AB4" s="74"/>
      <c r="AE4" s="73"/>
      <c r="AF4" s="75"/>
      <c r="BA4" s="72"/>
    </row>
    <row r="5" spans="2:53" s="7" customFormat="1" ht="20.100000000000001" customHeight="1">
      <c r="C5" s="462" t="s">
        <v>121</v>
      </c>
      <c r="D5" s="462"/>
      <c r="E5" s="462"/>
      <c r="F5" s="462"/>
      <c r="G5" s="462"/>
      <c r="H5" s="462"/>
      <c r="I5" s="462"/>
      <c r="J5" s="462"/>
      <c r="K5" s="462"/>
      <c r="L5" s="462"/>
      <c r="M5" s="462"/>
      <c r="N5" s="462"/>
      <c r="O5" s="462"/>
      <c r="P5" s="462"/>
      <c r="Q5" s="462"/>
      <c r="R5" s="462"/>
      <c r="S5" s="462"/>
      <c r="T5" s="462"/>
      <c r="U5" s="462"/>
      <c r="V5" s="462"/>
      <c r="W5" s="462"/>
      <c r="X5" s="462"/>
      <c r="Y5" s="462"/>
      <c r="Z5" s="462"/>
      <c r="AA5" s="375"/>
      <c r="AB5" s="74"/>
      <c r="AC5" s="477" t="s">
        <v>54</v>
      </c>
      <c r="AD5" s="478"/>
      <c r="AE5" s="478"/>
      <c r="AF5" s="478"/>
      <c r="AG5" s="478"/>
      <c r="AH5" s="478"/>
      <c r="AI5" s="478"/>
      <c r="AJ5" s="478"/>
      <c r="AK5" s="478"/>
      <c r="AL5" s="478"/>
      <c r="AM5" s="478"/>
      <c r="AN5" s="478"/>
      <c r="AO5" s="478"/>
      <c r="AP5" s="478"/>
      <c r="AQ5" s="478"/>
      <c r="AR5" s="478"/>
      <c r="AS5" s="478"/>
      <c r="AT5" s="478"/>
      <c r="AU5" s="478"/>
      <c r="AV5" s="478"/>
      <c r="AW5" s="478"/>
      <c r="AX5" s="478"/>
      <c r="AY5" s="478"/>
      <c r="AZ5" s="478"/>
      <c r="BA5" s="479"/>
    </row>
    <row r="6" spans="2:53" s="7" customFormat="1" ht="39.950000000000003" customHeight="1">
      <c r="B6" s="482"/>
      <c r="C6" s="492"/>
      <c r="D6" s="486" t="s">
        <v>87</v>
      </c>
      <c r="E6" s="486"/>
      <c r="F6" s="486"/>
      <c r="G6" s="486"/>
      <c r="H6" s="486"/>
      <c r="I6" s="486"/>
      <c r="J6" s="486"/>
      <c r="K6" s="486"/>
      <c r="L6" s="486"/>
      <c r="M6" s="486"/>
      <c r="N6" s="486"/>
      <c r="O6" s="486"/>
      <c r="P6" s="486"/>
      <c r="Q6" s="486"/>
      <c r="R6" s="486"/>
      <c r="S6" s="486"/>
      <c r="T6" s="486"/>
      <c r="U6" s="486"/>
      <c r="V6" s="486"/>
      <c r="W6" s="486"/>
      <c r="X6" s="486"/>
      <c r="Y6" s="486"/>
      <c r="Z6" s="486"/>
      <c r="AA6" s="486"/>
      <c r="AB6" s="5"/>
    </row>
    <row r="7" spans="2:53" s="11" customFormat="1" ht="27.95" customHeight="1">
      <c r="B7" s="8"/>
      <c r="C7" s="195" t="s">
        <v>0</v>
      </c>
      <c r="D7" s="484" t="s">
        <v>14</v>
      </c>
      <c r="E7" s="485"/>
      <c r="F7" s="485"/>
      <c r="G7" s="485"/>
      <c r="H7" s="485"/>
      <c r="I7" s="485"/>
      <c r="J7" s="485"/>
      <c r="K7" s="485"/>
      <c r="L7" s="485"/>
      <c r="M7" s="485"/>
      <c r="N7" s="485"/>
      <c r="O7" s="485"/>
      <c r="P7" s="485"/>
      <c r="Q7" s="485"/>
      <c r="R7" s="485"/>
      <c r="S7" s="485"/>
      <c r="T7" s="485"/>
      <c r="U7" s="485"/>
      <c r="V7" s="485"/>
      <c r="W7" s="485"/>
      <c r="X7" s="485"/>
      <c r="Y7" s="485"/>
      <c r="Z7" s="485"/>
      <c r="AA7" s="23"/>
      <c r="AB7" s="9"/>
      <c r="AC7" s="489" t="str">
        <f>+D7</f>
        <v>USD against</v>
      </c>
      <c r="AD7" s="490"/>
      <c r="AE7" s="490"/>
      <c r="AF7" s="490"/>
      <c r="AG7" s="490"/>
      <c r="AH7" s="490"/>
      <c r="AI7" s="490"/>
      <c r="AJ7" s="490"/>
      <c r="AK7" s="490"/>
      <c r="AL7" s="490"/>
      <c r="AM7" s="490"/>
      <c r="AN7" s="490"/>
      <c r="AO7" s="490"/>
      <c r="AP7" s="490"/>
      <c r="AQ7" s="490"/>
      <c r="AR7" s="490"/>
      <c r="AS7" s="490"/>
      <c r="AT7" s="490"/>
      <c r="AU7" s="490"/>
      <c r="AV7" s="490"/>
      <c r="AW7" s="490"/>
      <c r="AX7" s="490"/>
      <c r="AY7" s="491"/>
      <c r="BA7" s="10"/>
    </row>
    <row r="8" spans="2:53" s="11" customFormat="1" ht="27.95" customHeight="1">
      <c r="B8" s="17"/>
      <c r="C8" s="196"/>
      <c r="D8" s="32" t="s">
        <v>7</v>
      </c>
      <c r="E8" s="32" t="s">
        <v>23</v>
      </c>
      <c r="F8" s="32" t="s">
        <v>6</v>
      </c>
      <c r="G8" s="32" t="s">
        <v>5</v>
      </c>
      <c r="H8" s="32" t="s">
        <v>35</v>
      </c>
      <c r="I8" s="32" t="s">
        <v>19</v>
      </c>
      <c r="J8" s="32" t="s">
        <v>4</v>
      </c>
      <c r="K8" s="32" t="s">
        <v>25</v>
      </c>
      <c r="L8" s="36" t="s">
        <v>37</v>
      </c>
      <c r="M8" s="32" t="s">
        <v>3</v>
      </c>
      <c r="N8" s="32" t="s">
        <v>27</v>
      </c>
      <c r="O8" s="27" t="s">
        <v>28</v>
      </c>
      <c r="P8" s="27" t="s">
        <v>39</v>
      </c>
      <c r="Q8" s="27" t="s">
        <v>38</v>
      </c>
      <c r="R8" s="27" t="s">
        <v>30</v>
      </c>
      <c r="S8" s="27" t="s">
        <v>31</v>
      </c>
      <c r="T8" s="27" t="s">
        <v>22</v>
      </c>
      <c r="U8" s="27" t="s">
        <v>40</v>
      </c>
      <c r="V8" s="27" t="s">
        <v>118</v>
      </c>
      <c r="W8" s="27" t="s">
        <v>33</v>
      </c>
      <c r="X8" s="32" t="s">
        <v>34</v>
      </c>
      <c r="Y8" s="33" t="s">
        <v>61</v>
      </c>
      <c r="Z8" s="26" t="s">
        <v>8</v>
      </c>
      <c r="AA8" s="23"/>
      <c r="AB8" s="12"/>
      <c r="AC8" s="34" t="str">
        <f>+D8</f>
        <v>AUD</v>
      </c>
      <c r="AD8" s="34" t="str">
        <f t="shared" ref="AD8:AW8" si="0">+E8</f>
        <v>BRL</v>
      </c>
      <c r="AE8" s="34" t="str">
        <f t="shared" si="0"/>
        <v>CAD</v>
      </c>
      <c r="AF8" s="34" t="str">
        <f t="shared" si="0"/>
        <v>CHF</v>
      </c>
      <c r="AG8" s="34" t="str">
        <f t="shared" si="0"/>
        <v>CNY</v>
      </c>
      <c r="AH8" s="34" t="str">
        <f t="shared" si="0"/>
        <v>EUR</v>
      </c>
      <c r="AI8" s="34" t="str">
        <f t="shared" si="0"/>
        <v>GBP</v>
      </c>
      <c r="AJ8" s="34" t="str">
        <f t="shared" si="0"/>
        <v>HKD</v>
      </c>
      <c r="AK8" s="34" t="str">
        <f t="shared" si="0"/>
        <v>INR</v>
      </c>
      <c r="AL8" s="34" t="str">
        <f t="shared" si="0"/>
        <v>JPY</v>
      </c>
      <c r="AM8" s="34" t="str">
        <f t="shared" si="0"/>
        <v>KRW</v>
      </c>
      <c r="AN8" s="34" t="str">
        <f t="shared" si="0"/>
        <v>MXN</v>
      </c>
      <c r="AO8" s="34" t="str">
        <f t="shared" si="0"/>
        <v>NOK</v>
      </c>
      <c r="AP8" s="34" t="str">
        <f t="shared" si="0"/>
        <v>NZD</v>
      </c>
      <c r="AQ8" s="34" t="str">
        <f t="shared" si="0"/>
        <v>PLN</v>
      </c>
      <c r="AR8" s="34" t="str">
        <f t="shared" si="0"/>
        <v>RUB</v>
      </c>
      <c r="AS8" s="34" t="str">
        <f t="shared" si="0"/>
        <v>SEK</v>
      </c>
      <c r="AT8" s="34" t="str">
        <f t="shared" si="0"/>
        <v>SGD</v>
      </c>
      <c r="AU8" s="34" t="str">
        <f t="shared" si="0"/>
        <v>TRY</v>
      </c>
      <c r="AV8" s="34" t="str">
        <f t="shared" si="0"/>
        <v>TWD</v>
      </c>
      <c r="AW8" s="34" t="str">
        <f t="shared" si="0"/>
        <v>ZAR</v>
      </c>
      <c r="AX8" s="34" t="s">
        <v>85</v>
      </c>
      <c r="AY8" s="34" t="str">
        <f>+Z8</f>
        <v>TOT</v>
      </c>
      <c r="BA8" s="35" t="str">
        <f>+Z8</f>
        <v>TOT</v>
      </c>
    </row>
    <row r="9" spans="2:53" s="11" customFormat="1" ht="30" customHeight="1">
      <c r="B9" s="197"/>
      <c r="C9" s="198" t="s">
        <v>50</v>
      </c>
      <c r="D9" s="380"/>
      <c r="E9" s="380"/>
      <c r="F9" s="380"/>
      <c r="G9" s="380"/>
      <c r="H9" s="380"/>
      <c r="I9" s="380"/>
      <c r="J9" s="380"/>
      <c r="K9" s="380"/>
      <c r="L9" s="379"/>
      <c r="M9" s="379"/>
      <c r="N9" s="379"/>
      <c r="O9" s="379"/>
      <c r="P9" s="379"/>
      <c r="Q9" s="379"/>
      <c r="R9" s="379"/>
      <c r="S9" s="379"/>
      <c r="T9" s="379"/>
      <c r="U9" s="379"/>
      <c r="V9" s="379"/>
      <c r="W9" s="379"/>
      <c r="X9" s="379"/>
      <c r="Y9" s="379"/>
      <c r="Z9" s="401"/>
      <c r="AA9" s="126"/>
      <c r="AB9" s="10"/>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BA9" s="200"/>
    </row>
    <row r="10" spans="2:53" s="11" customFormat="1" ht="20.100000000000001" customHeight="1">
      <c r="B10" s="45"/>
      <c r="C10" s="37" t="s">
        <v>10</v>
      </c>
      <c r="D10" s="385">
        <f>SUM(D11:D12)</f>
        <v>0</v>
      </c>
      <c r="E10" s="385">
        <f t="shared" ref="E10:Y10" si="1">SUM(E11:E12)</f>
        <v>0</v>
      </c>
      <c r="F10" s="385">
        <f t="shared" si="1"/>
        <v>0</v>
      </c>
      <c r="G10" s="385">
        <f t="shared" si="1"/>
        <v>0</v>
      </c>
      <c r="H10" s="385">
        <f t="shared" si="1"/>
        <v>0</v>
      </c>
      <c r="I10" s="385">
        <f t="shared" si="1"/>
        <v>0</v>
      </c>
      <c r="J10" s="385">
        <f t="shared" si="1"/>
        <v>0</v>
      </c>
      <c r="K10" s="385">
        <f t="shared" si="1"/>
        <v>0</v>
      </c>
      <c r="L10" s="385">
        <f t="shared" si="1"/>
        <v>0</v>
      </c>
      <c r="M10" s="385">
        <f t="shared" si="1"/>
        <v>0</v>
      </c>
      <c r="N10" s="385">
        <f t="shared" si="1"/>
        <v>0</v>
      </c>
      <c r="O10" s="385">
        <f t="shared" si="1"/>
        <v>0</v>
      </c>
      <c r="P10" s="385">
        <f t="shared" si="1"/>
        <v>0</v>
      </c>
      <c r="Q10" s="385">
        <f t="shared" si="1"/>
        <v>0</v>
      </c>
      <c r="R10" s="385">
        <f t="shared" si="1"/>
        <v>0</v>
      </c>
      <c r="S10" s="385">
        <f t="shared" si="1"/>
        <v>0</v>
      </c>
      <c r="T10" s="385">
        <f t="shared" si="1"/>
        <v>0</v>
      </c>
      <c r="U10" s="402"/>
      <c r="V10" s="385">
        <f t="shared" si="1"/>
        <v>0</v>
      </c>
      <c r="W10" s="385">
        <f t="shared" si="1"/>
        <v>0</v>
      </c>
      <c r="X10" s="385">
        <f t="shared" si="1"/>
        <v>0</v>
      </c>
      <c r="Y10" s="385">
        <f t="shared" si="1"/>
        <v>0</v>
      </c>
      <c r="Z10" s="383">
        <f>SUM(D10:T10)+SUM(V10:Y10)</f>
        <v>0</v>
      </c>
      <c r="AA10" s="76"/>
      <c r="AB10" s="10"/>
      <c r="AC10" s="15">
        <f t="shared" ref="AC10:AY10" si="2">+D10-SUM(D11:D12)</f>
        <v>0</v>
      </c>
      <c r="AD10" s="15">
        <f t="shared" si="2"/>
        <v>0</v>
      </c>
      <c r="AE10" s="15">
        <f t="shared" si="2"/>
        <v>0</v>
      </c>
      <c r="AF10" s="15">
        <f t="shared" si="2"/>
        <v>0</v>
      </c>
      <c r="AG10" s="15">
        <f t="shared" si="2"/>
        <v>0</v>
      </c>
      <c r="AH10" s="15">
        <f t="shared" si="2"/>
        <v>0</v>
      </c>
      <c r="AI10" s="15">
        <f t="shared" si="2"/>
        <v>0</v>
      </c>
      <c r="AJ10" s="15">
        <f t="shared" si="2"/>
        <v>0</v>
      </c>
      <c r="AK10" s="15">
        <f t="shared" si="2"/>
        <v>0</v>
      </c>
      <c r="AL10" s="15">
        <f t="shared" si="2"/>
        <v>0</v>
      </c>
      <c r="AM10" s="15">
        <f t="shared" si="2"/>
        <v>0</v>
      </c>
      <c r="AN10" s="15">
        <f t="shared" si="2"/>
        <v>0</v>
      </c>
      <c r="AO10" s="15">
        <f t="shared" si="2"/>
        <v>0</v>
      </c>
      <c r="AP10" s="15">
        <f t="shared" si="2"/>
        <v>0</v>
      </c>
      <c r="AQ10" s="15">
        <f t="shared" si="2"/>
        <v>0</v>
      </c>
      <c r="AR10" s="15">
        <f t="shared" si="2"/>
        <v>0</v>
      </c>
      <c r="AS10" s="15">
        <f t="shared" si="2"/>
        <v>0</v>
      </c>
      <c r="AT10" s="15">
        <f t="shared" si="2"/>
        <v>0</v>
      </c>
      <c r="AU10" s="15">
        <f t="shared" si="2"/>
        <v>0</v>
      </c>
      <c r="AV10" s="15">
        <f t="shared" si="2"/>
        <v>0</v>
      </c>
      <c r="AW10" s="15">
        <f t="shared" si="2"/>
        <v>0</v>
      </c>
      <c r="AX10" s="15">
        <f t="shared" si="2"/>
        <v>0</v>
      </c>
      <c r="AY10" s="15">
        <f t="shared" si="2"/>
        <v>0</v>
      </c>
      <c r="BA10" s="15">
        <f>+Z10-SUM(D10:Y10)</f>
        <v>0</v>
      </c>
    </row>
    <row r="11" spans="2:53" s="11" customFormat="1" ht="20.100000000000001" customHeight="1">
      <c r="B11" s="46"/>
      <c r="C11" s="38" t="s">
        <v>52</v>
      </c>
      <c r="D11" s="384"/>
      <c r="E11" s="384"/>
      <c r="F11" s="384"/>
      <c r="G11" s="384"/>
      <c r="H11" s="384"/>
      <c r="I11" s="384"/>
      <c r="J11" s="384"/>
      <c r="K11" s="384"/>
      <c r="L11" s="384"/>
      <c r="M11" s="384"/>
      <c r="N11" s="384"/>
      <c r="O11" s="384"/>
      <c r="P11" s="384"/>
      <c r="Q11" s="384"/>
      <c r="R11" s="384"/>
      <c r="S11" s="384"/>
      <c r="T11" s="384"/>
      <c r="U11" s="402"/>
      <c r="V11" s="384"/>
      <c r="W11" s="384"/>
      <c r="X11" s="384"/>
      <c r="Y11" s="384"/>
      <c r="Z11" s="383">
        <f t="shared" ref="Z11:Z15" si="3">SUM(D11:T11)+SUM(V11:Y11)</f>
        <v>0</v>
      </c>
      <c r="AA11" s="76"/>
      <c r="AB11" s="10"/>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BA11" s="15">
        <f t="shared" ref="BA11:BA98" si="4">+Z11-SUM(D11:Y11)</f>
        <v>0</v>
      </c>
    </row>
    <row r="12" spans="2:53" s="11" customFormat="1" ht="20.100000000000001" customHeight="1">
      <c r="B12" s="46"/>
      <c r="C12" s="38" t="s">
        <v>53</v>
      </c>
      <c r="D12" s="384"/>
      <c r="E12" s="384"/>
      <c r="F12" s="384"/>
      <c r="G12" s="384"/>
      <c r="H12" s="384"/>
      <c r="I12" s="384"/>
      <c r="J12" s="384"/>
      <c r="K12" s="384"/>
      <c r="L12" s="384"/>
      <c r="M12" s="384"/>
      <c r="N12" s="384"/>
      <c r="O12" s="384"/>
      <c r="P12" s="384"/>
      <c r="Q12" s="384"/>
      <c r="R12" s="384"/>
      <c r="S12" s="384"/>
      <c r="T12" s="384"/>
      <c r="U12" s="402"/>
      <c r="V12" s="384"/>
      <c r="W12" s="384"/>
      <c r="X12" s="384"/>
      <c r="Y12" s="384"/>
      <c r="Z12" s="383">
        <f t="shared" si="3"/>
        <v>0</v>
      </c>
      <c r="AA12" s="76"/>
      <c r="AB12" s="10"/>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BA12" s="15">
        <f t="shared" si="4"/>
        <v>0</v>
      </c>
    </row>
    <row r="13" spans="2:53" s="11" customFormat="1" ht="20.100000000000001" customHeight="1">
      <c r="B13" s="45"/>
      <c r="C13" s="50" t="s">
        <v>11</v>
      </c>
      <c r="D13" s="385">
        <f>SUM(D14:D15)</f>
        <v>0</v>
      </c>
      <c r="E13" s="385">
        <f t="shared" ref="E13:Y13" si="5">SUM(E14:E15)</f>
        <v>0</v>
      </c>
      <c r="F13" s="385">
        <f t="shared" si="5"/>
        <v>0</v>
      </c>
      <c r="G13" s="385">
        <f t="shared" si="5"/>
        <v>0</v>
      </c>
      <c r="H13" s="385">
        <f t="shared" si="5"/>
        <v>0</v>
      </c>
      <c r="I13" s="385">
        <f t="shared" si="5"/>
        <v>0</v>
      </c>
      <c r="J13" s="385">
        <f t="shared" si="5"/>
        <v>0</v>
      </c>
      <c r="K13" s="385">
        <f t="shared" si="5"/>
        <v>0</v>
      </c>
      <c r="L13" s="385">
        <f t="shared" si="5"/>
        <v>0</v>
      </c>
      <c r="M13" s="385">
        <f t="shared" si="5"/>
        <v>0</v>
      </c>
      <c r="N13" s="385">
        <f t="shared" si="5"/>
        <v>0</v>
      </c>
      <c r="O13" s="385">
        <f t="shared" si="5"/>
        <v>0</v>
      </c>
      <c r="P13" s="385">
        <f t="shared" si="5"/>
        <v>0</v>
      </c>
      <c r="Q13" s="385">
        <f t="shared" si="5"/>
        <v>0</v>
      </c>
      <c r="R13" s="385">
        <f t="shared" si="5"/>
        <v>0</v>
      </c>
      <c r="S13" s="385">
        <f t="shared" si="5"/>
        <v>0</v>
      </c>
      <c r="T13" s="385">
        <f t="shared" si="5"/>
        <v>0</v>
      </c>
      <c r="U13" s="402"/>
      <c r="V13" s="385">
        <f t="shared" si="5"/>
        <v>0</v>
      </c>
      <c r="W13" s="385">
        <f t="shared" si="5"/>
        <v>0</v>
      </c>
      <c r="X13" s="385">
        <f t="shared" si="5"/>
        <v>0</v>
      </c>
      <c r="Y13" s="385">
        <f t="shared" si="5"/>
        <v>0</v>
      </c>
      <c r="Z13" s="383">
        <f t="shared" si="3"/>
        <v>0</v>
      </c>
      <c r="AA13" s="76"/>
      <c r="AB13" s="10"/>
      <c r="AC13" s="15">
        <f t="shared" ref="AC13:AY13" si="6">+D13-SUM(D14:D15)</f>
        <v>0</v>
      </c>
      <c r="AD13" s="15">
        <f t="shared" si="6"/>
        <v>0</v>
      </c>
      <c r="AE13" s="15">
        <f t="shared" si="6"/>
        <v>0</v>
      </c>
      <c r="AF13" s="15">
        <f t="shared" si="6"/>
        <v>0</v>
      </c>
      <c r="AG13" s="15">
        <f t="shared" si="6"/>
        <v>0</v>
      </c>
      <c r="AH13" s="15">
        <f t="shared" si="6"/>
        <v>0</v>
      </c>
      <c r="AI13" s="15">
        <f t="shared" si="6"/>
        <v>0</v>
      </c>
      <c r="AJ13" s="15">
        <f t="shared" si="6"/>
        <v>0</v>
      </c>
      <c r="AK13" s="15">
        <f t="shared" si="6"/>
        <v>0</v>
      </c>
      <c r="AL13" s="15">
        <f t="shared" si="6"/>
        <v>0</v>
      </c>
      <c r="AM13" s="15">
        <f t="shared" si="6"/>
        <v>0</v>
      </c>
      <c r="AN13" s="15">
        <f t="shared" si="6"/>
        <v>0</v>
      </c>
      <c r="AO13" s="15">
        <f t="shared" si="6"/>
        <v>0</v>
      </c>
      <c r="AP13" s="15">
        <f t="shared" si="6"/>
        <v>0</v>
      </c>
      <c r="AQ13" s="15">
        <f t="shared" si="6"/>
        <v>0</v>
      </c>
      <c r="AR13" s="15">
        <f t="shared" si="6"/>
        <v>0</v>
      </c>
      <c r="AS13" s="15">
        <f t="shared" si="6"/>
        <v>0</v>
      </c>
      <c r="AT13" s="15">
        <f t="shared" si="6"/>
        <v>0</v>
      </c>
      <c r="AU13" s="15">
        <f t="shared" si="6"/>
        <v>0</v>
      </c>
      <c r="AV13" s="15">
        <f t="shared" si="6"/>
        <v>0</v>
      </c>
      <c r="AW13" s="15">
        <f t="shared" si="6"/>
        <v>0</v>
      </c>
      <c r="AX13" s="15">
        <f t="shared" si="6"/>
        <v>0</v>
      </c>
      <c r="AY13" s="15">
        <f t="shared" si="6"/>
        <v>0</v>
      </c>
      <c r="BA13" s="15">
        <f t="shared" si="4"/>
        <v>0</v>
      </c>
    </row>
    <row r="14" spans="2:53" s="11" customFormat="1" ht="20.100000000000001" customHeight="1">
      <c r="B14" s="45"/>
      <c r="C14" s="51" t="s">
        <v>52</v>
      </c>
      <c r="D14" s="384"/>
      <c r="E14" s="384"/>
      <c r="F14" s="384"/>
      <c r="G14" s="384"/>
      <c r="H14" s="384"/>
      <c r="I14" s="384"/>
      <c r="J14" s="384"/>
      <c r="K14" s="384"/>
      <c r="L14" s="384"/>
      <c r="M14" s="384"/>
      <c r="N14" s="384"/>
      <c r="O14" s="384"/>
      <c r="P14" s="384"/>
      <c r="Q14" s="384"/>
      <c r="R14" s="384"/>
      <c r="S14" s="384"/>
      <c r="T14" s="384"/>
      <c r="U14" s="402"/>
      <c r="V14" s="384"/>
      <c r="W14" s="384"/>
      <c r="X14" s="384"/>
      <c r="Y14" s="384"/>
      <c r="Z14" s="383">
        <f t="shared" si="3"/>
        <v>0</v>
      </c>
      <c r="AA14" s="76"/>
      <c r="AB14" s="10"/>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BA14" s="15">
        <f t="shared" si="4"/>
        <v>0</v>
      </c>
    </row>
    <row r="15" spans="2:53" s="11" customFormat="1" ht="20.100000000000001" customHeight="1">
      <c r="B15" s="45"/>
      <c r="C15" s="51" t="s">
        <v>53</v>
      </c>
      <c r="D15" s="384"/>
      <c r="E15" s="384"/>
      <c r="F15" s="384"/>
      <c r="G15" s="384"/>
      <c r="H15" s="384"/>
      <c r="I15" s="384"/>
      <c r="J15" s="384"/>
      <c r="K15" s="384"/>
      <c r="L15" s="384"/>
      <c r="M15" s="384"/>
      <c r="N15" s="384"/>
      <c r="O15" s="384"/>
      <c r="P15" s="384"/>
      <c r="Q15" s="384"/>
      <c r="R15" s="384"/>
      <c r="S15" s="384"/>
      <c r="T15" s="384"/>
      <c r="U15" s="402"/>
      <c r="V15" s="384"/>
      <c r="W15" s="384"/>
      <c r="X15" s="384"/>
      <c r="Y15" s="384"/>
      <c r="Z15" s="383">
        <f t="shared" si="3"/>
        <v>0</v>
      </c>
      <c r="AA15" s="76"/>
      <c r="AB15" s="10"/>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BA15" s="15">
        <f t="shared" si="4"/>
        <v>0</v>
      </c>
    </row>
    <row r="16" spans="2:53" s="11" customFormat="1" ht="20.100000000000001" customHeight="1">
      <c r="B16" s="45"/>
      <c r="C16" s="51"/>
      <c r="D16" s="385"/>
      <c r="E16" s="385"/>
      <c r="F16" s="385"/>
      <c r="G16" s="385"/>
      <c r="H16" s="385"/>
      <c r="I16" s="385"/>
      <c r="J16" s="385"/>
      <c r="K16" s="385"/>
      <c r="L16" s="385"/>
      <c r="M16" s="385"/>
      <c r="N16" s="385"/>
      <c r="O16" s="385"/>
      <c r="P16" s="385"/>
      <c r="Q16" s="385"/>
      <c r="R16" s="385"/>
      <c r="S16" s="385"/>
      <c r="T16" s="385"/>
      <c r="U16" s="385"/>
      <c r="V16" s="385"/>
      <c r="W16" s="385"/>
      <c r="X16" s="385"/>
      <c r="Y16" s="385"/>
      <c r="Z16" s="383"/>
      <c r="AA16" s="76"/>
      <c r="AB16" s="10"/>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BA16" s="15"/>
    </row>
    <row r="17" spans="2:53" s="11" customFormat="1" ht="20.100000000000001" customHeight="1">
      <c r="B17" s="46"/>
      <c r="C17" s="51" t="s">
        <v>78</v>
      </c>
      <c r="D17" s="384"/>
      <c r="E17" s="384"/>
      <c r="F17" s="384"/>
      <c r="G17" s="384"/>
      <c r="H17" s="384"/>
      <c r="I17" s="384"/>
      <c r="J17" s="384"/>
      <c r="K17" s="384"/>
      <c r="L17" s="384"/>
      <c r="M17" s="384"/>
      <c r="N17" s="384"/>
      <c r="O17" s="384"/>
      <c r="P17" s="384"/>
      <c r="Q17" s="384"/>
      <c r="R17" s="384"/>
      <c r="S17" s="384"/>
      <c r="T17" s="384"/>
      <c r="U17" s="402"/>
      <c r="V17" s="384"/>
      <c r="W17" s="384"/>
      <c r="X17" s="384"/>
      <c r="Y17" s="384"/>
      <c r="Z17" s="383">
        <f>SUM(D17:T17)+SUM(V17:Y17)</f>
        <v>0</v>
      </c>
      <c r="AA17" s="76"/>
      <c r="AB17" s="10"/>
      <c r="AC17" s="15">
        <f t="shared" ref="AC17:AY17" si="7">+D13-SUM(D17:D22)</f>
        <v>0</v>
      </c>
      <c r="AD17" s="15">
        <f t="shared" si="7"/>
        <v>0</v>
      </c>
      <c r="AE17" s="15">
        <f t="shared" si="7"/>
        <v>0</v>
      </c>
      <c r="AF17" s="15">
        <f t="shared" si="7"/>
        <v>0</v>
      </c>
      <c r="AG17" s="15">
        <f t="shared" si="7"/>
        <v>0</v>
      </c>
      <c r="AH17" s="15">
        <f t="shared" si="7"/>
        <v>0</v>
      </c>
      <c r="AI17" s="15">
        <f t="shared" si="7"/>
        <v>0</v>
      </c>
      <c r="AJ17" s="15">
        <f t="shared" si="7"/>
        <v>0</v>
      </c>
      <c r="AK17" s="15">
        <f t="shared" si="7"/>
        <v>0</v>
      </c>
      <c r="AL17" s="15">
        <f t="shared" si="7"/>
        <v>0</v>
      </c>
      <c r="AM17" s="15">
        <f t="shared" si="7"/>
        <v>0</v>
      </c>
      <c r="AN17" s="15">
        <f t="shared" si="7"/>
        <v>0</v>
      </c>
      <c r="AO17" s="15">
        <f t="shared" si="7"/>
        <v>0</v>
      </c>
      <c r="AP17" s="15">
        <f t="shared" si="7"/>
        <v>0</v>
      </c>
      <c r="AQ17" s="15">
        <f t="shared" si="7"/>
        <v>0</v>
      </c>
      <c r="AR17" s="15">
        <f t="shared" si="7"/>
        <v>0</v>
      </c>
      <c r="AS17" s="15">
        <f t="shared" si="7"/>
        <v>0</v>
      </c>
      <c r="AT17" s="15">
        <f t="shared" si="7"/>
        <v>0</v>
      </c>
      <c r="AU17" s="15">
        <f t="shared" si="7"/>
        <v>0</v>
      </c>
      <c r="AV17" s="15">
        <f t="shared" si="7"/>
        <v>0</v>
      </c>
      <c r="AW17" s="15">
        <f t="shared" si="7"/>
        <v>0</v>
      </c>
      <c r="AX17" s="15">
        <f t="shared" si="7"/>
        <v>0</v>
      </c>
      <c r="AY17" s="15">
        <f t="shared" si="7"/>
        <v>0</v>
      </c>
      <c r="BA17" s="15">
        <f t="shared" si="4"/>
        <v>0</v>
      </c>
    </row>
    <row r="18" spans="2:53" s="11" customFormat="1" ht="20.100000000000001" customHeight="1">
      <c r="B18" s="46"/>
      <c r="C18" s="51" t="s">
        <v>64</v>
      </c>
      <c r="D18" s="384"/>
      <c r="E18" s="384"/>
      <c r="F18" s="384"/>
      <c r="G18" s="384"/>
      <c r="H18" s="384"/>
      <c r="I18" s="384"/>
      <c r="J18" s="384"/>
      <c r="K18" s="384"/>
      <c r="L18" s="384"/>
      <c r="M18" s="384"/>
      <c r="N18" s="384"/>
      <c r="O18" s="384"/>
      <c r="P18" s="384"/>
      <c r="Q18" s="384"/>
      <c r="R18" s="384"/>
      <c r="S18" s="384"/>
      <c r="T18" s="384"/>
      <c r="U18" s="402"/>
      <c r="V18" s="384"/>
      <c r="W18" s="384"/>
      <c r="X18" s="384"/>
      <c r="Y18" s="384"/>
      <c r="Z18" s="383">
        <f t="shared" ref="Z18:Z21" si="8">SUM(D18:T18)+SUM(V18:Y18)</f>
        <v>0</v>
      </c>
      <c r="AA18" s="76"/>
      <c r="AB18" s="10"/>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BA18" s="15">
        <f t="shared" si="4"/>
        <v>0</v>
      </c>
    </row>
    <row r="19" spans="2:53" s="11" customFormat="1" ht="20.100000000000001" customHeight="1">
      <c r="B19" s="46"/>
      <c r="C19" s="51" t="s">
        <v>119</v>
      </c>
      <c r="D19" s="384"/>
      <c r="E19" s="384"/>
      <c r="F19" s="384"/>
      <c r="G19" s="384"/>
      <c r="H19" s="384"/>
      <c r="I19" s="384"/>
      <c r="J19" s="384"/>
      <c r="K19" s="384"/>
      <c r="L19" s="384"/>
      <c r="M19" s="384"/>
      <c r="N19" s="384"/>
      <c r="O19" s="384"/>
      <c r="P19" s="384"/>
      <c r="Q19" s="384"/>
      <c r="R19" s="384"/>
      <c r="S19" s="384"/>
      <c r="T19" s="384"/>
      <c r="U19" s="402"/>
      <c r="V19" s="384"/>
      <c r="W19" s="384"/>
      <c r="X19" s="384"/>
      <c r="Y19" s="384"/>
      <c r="Z19" s="383">
        <f t="shared" si="8"/>
        <v>0</v>
      </c>
      <c r="AA19" s="76"/>
      <c r="AB19" s="10"/>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BA19" s="15">
        <f t="shared" si="4"/>
        <v>0</v>
      </c>
    </row>
    <row r="20" spans="2:53" s="11" customFormat="1" ht="20.100000000000001" customHeight="1">
      <c r="B20" s="46"/>
      <c r="C20" s="51" t="s">
        <v>79</v>
      </c>
      <c r="D20" s="384"/>
      <c r="E20" s="384"/>
      <c r="F20" s="384"/>
      <c r="G20" s="384"/>
      <c r="H20" s="384"/>
      <c r="I20" s="384"/>
      <c r="J20" s="384"/>
      <c r="K20" s="384"/>
      <c r="L20" s="384"/>
      <c r="M20" s="384"/>
      <c r="N20" s="384"/>
      <c r="O20" s="384"/>
      <c r="P20" s="384"/>
      <c r="Q20" s="384"/>
      <c r="R20" s="384"/>
      <c r="S20" s="384"/>
      <c r="T20" s="384"/>
      <c r="U20" s="402"/>
      <c r="V20" s="384"/>
      <c r="W20" s="384"/>
      <c r="X20" s="384"/>
      <c r="Y20" s="384"/>
      <c r="Z20" s="383">
        <f t="shared" si="8"/>
        <v>0</v>
      </c>
      <c r="AA20" s="76"/>
      <c r="AB20" s="10"/>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BA20" s="15">
        <f t="shared" si="4"/>
        <v>0</v>
      </c>
    </row>
    <row r="21" spans="2:53" s="11" customFormat="1" ht="20.100000000000001" customHeight="1">
      <c r="B21" s="46"/>
      <c r="C21" s="51" t="s">
        <v>45</v>
      </c>
      <c r="D21" s="384"/>
      <c r="E21" s="384"/>
      <c r="F21" s="384"/>
      <c r="G21" s="384"/>
      <c r="H21" s="384"/>
      <c r="I21" s="384"/>
      <c r="J21" s="384"/>
      <c r="K21" s="384"/>
      <c r="L21" s="384"/>
      <c r="M21" s="384"/>
      <c r="N21" s="384"/>
      <c r="O21" s="384"/>
      <c r="P21" s="384"/>
      <c r="Q21" s="384"/>
      <c r="R21" s="384"/>
      <c r="S21" s="384"/>
      <c r="T21" s="384"/>
      <c r="U21" s="402"/>
      <c r="V21" s="384"/>
      <c r="W21" s="384"/>
      <c r="X21" s="384"/>
      <c r="Y21" s="384"/>
      <c r="Z21" s="383">
        <f t="shared" si="8"/>
        <v>0</v>
      </c>
      <c r="AA21" s="76"/>
      <c r="AB21" s="10"/>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BA21" s="15">
        <f t="shared" si="4"/>
        <v>0</v>
      </c>
    </row>
    <row r="22" spans="2:53" s="11" customFormat="1" ht="20.100000000000001" customHeight="1">
      <c r="B22" s="46"/>
      <c r="C22" s="51" t="s">
        <v>96</v>
      </c>
      <c r="D22" s="384"/>
      <c r="E22" s="384"/>
      <c r="F22" s="384"/>
      <c r="G22" s="384"/>
      <c r="H22" s="384"/>
      <c r="I22" s="384"/>
      <c r="J22" s="384"/>
      <c r="K22" s="384"/>
      <c r="L22" s="384"/>
      <c r="M22" s="384"/>
      <c r="N22" s="384"/>
      <c r="O22" s="384"/>
      <c r="P22" s="384"/>
      <c r="Q22" s="384"/>
      <c r="R22" s="384"/>
      <c r="S22" s="384"/>
      <c r="T22" s="384"/>
      <c r="U22" s="402"/>
      <c r="V22" s="384"/>
      <c r="W22" s="384"/>
      <c r="X22" s="384"/>
      <c r="Y22" s="384"/>
      <c r="Z22" s="383">
        <f>SUM(D22:T22)+SUM(V22:Y22)</f>
        <v>0</v>
      </c>
      <c r="AA22" s="76"/>
      <c r="AB22" s="10"/>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BA22" s="15">
        <f t="shared" si="4"/>
        <v>0</v>
      </c>
    </row>
    <row r="23" spans="2:53" s="11" customFormat="1" ht="20.100000000000001" customHeight="1">
      <c r="B23" s="46"/>
      <c r="C23" s="51"/>
      <c r="D23" s="385"/>
      <c r="E23" s="385"/>
      <c r="F23" s="385"/>
      <c r="G23" s="385"/>
      <c r="H23" s="385"/>
      <c r="I23" s="385"/>
      <c r="J23" s="385"/>
      <c r="K23" s="385"/>
      <c r="L23" s="385"/>
      <c r="M23" s="385"/>
      <c r="N23" s="385"/>
      <c r="O23" s="385"/>
      <c r="P23" s="385"/>
      <c r="Q23" s="385"/>
      <c r="R23" s="385"/>
      <c r="S23" s="385"/>
      <c r="T23" s="385"/>
      <c r="U23" s="385"/>
      <c r="V23" s="385"/>
      <c r="W23" s="385"/>
      <c r="X23" s="385"/>
      <c r="Y23" s="385"/>
      <c r="Z23" s="383"/>
      <c r="AA23" s="76"/>
      <c r="AB23" s="10"/>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BA23" s="15"/>
    </row>
    <row r="24" spans="2:53" s="11" customFormat="1" ht="20.100000000000001" customHeight="1">
      <c r="B24" s="46"/>
      <c r="C24" s="50" t="s">
        <v>12</v>
      </c>
      <c r="D24" s="385">
        <f>SUM(D25:D26)</f>
        <v>0</v>
      </c>
      <c r="E24" s="385">
        <f t="shared" ref="E24:Y24" si="9">SUM(E25:E26)</f>
        <v>0</v>
      </c>
      <c r="F24" s="385">
        <f t="shared" si="9"/>
        <v>0</v>
      </c>
      <c r="G24" s="385">
        <f t="shared" si="9"/>
        <v>0</v>
      </c>
      <c r="H24" s="385">
        <f t="shared" si="9"/>
        <v>0</v>
      </c>
      <c r="I24" s="385">
        <f t="shared" si="9"/>
        <v>0</v>
      </c>
      <c r="J24" s="385">
        <f t="shared" si="9"/>
        <v>0</v>
      </c>
      <c r="K24" s="385">
        <f t="shared" si="9"/>
        <v>0</v>
      </c>
      <c r="L24" s="385">
        <f t="shared" si="9"/>
        <v>0</v>
      </c>
      <c r="M24" s="385">
        <f t="shared" si="9"/>
        <v>0</v>
      </c>
      <c r="N24" s="385">
        <f t="shared" si="9"/>
        <v>0</v>
      </c>
      <c r="O24" s="385">
        <f t="shared" si="9"/>
        <v>0</v>
      </c>
      <c r="P24" s="385">
        <f t="shared" si="9"/>
        <v>0</v>
      </c>
      <c r="Q24" s="385">
        <f t="shared" si="9"/>
        <v>0</v>
      </c>
      <c r="R24" s="385">
        <f t="shared" si="9"/>
        <v>0</v>
      </c>
      <c r="S24" s="385">
        <f t="shared" si="9"/>
        <v>0</v>
      </c>
      <c r="T24" s="385">
        <f t="shared" si="9"/>
        <v>0</v>
      </c>
      <c r="U24" s="402"/>
      <c r="V24" s="385">
        <f t="shared" si="9"/>
        <v>0</v>
      </c>
      <c r="W24" s="385">
        <f t="shared" si="9"/>
        <v>0</v>
      </c>
      <c r="X24" s="385">
        <f t="shared" si="9"/>
        <v>0</v>
      </c>
      <c r="Y24" s="385">
        <f t="shared" si="9"/>
        <v>0</v>
      </c>
      <c r="Z24" s="383">
        <f>SUM(D24:T24)+SUM(V24:Y24)</f>
        <v>0</v>
      </c>
      <c r="AA24" s="76"/>
      <c r="AB24" s="10"/>
      <c r="AC24" s="15">
        <f t="shared" ref="AC24:AY24" si="10">+D24-SUM(D25:D26)</f>
        <v>0</v>
      </c>
      <c r="AD24" s="15">
        <f t="shared" si="10"/>
        <v>0</v>
      </c>
      <c r="AE24" s="15">
        <f t="shared" si="10"/>
        <v>0</v>
      </c>
      <c r="AF24" s="15">
        <f t="shared" si="10"/>
        <v>0</v>
      </c>
      <c r="AG24" s="15">
        <f t="shared" si="10"/>
        <v>0</v>
      </c>
      <c r="AH24" s="15">
        <f t="shared" si="10"/>
        <v>0</v>
      </c>
      <c r="AI24" s="15">
        <f t="shared" si="10"/>
        <v>0</v>
      </c>
      <c r="AJ24" s="15">
        <f t="shared" si="10"/>
        <v>0</v>
      </c>
      <c r="AK24" s="15">
        <f t="shared" si="10"/>
        <v>0</v>
      </c>
      <c r="AL24" s="15">
        <f t="shared" si="10"/>
        <v>0</v>
      </c>
      <c r="AM24" s="15">
        <f t="shared" si="10"/>
        <v>0</v>
      </c>
      <c r="AN24" s="15">
        <f t="shared" si="10"/>
        <v>0</v>
      </c>
      <c r="AO24" s="15">
        <f t="shared" si="10"/>
        <v>0</v>
      </c>
      <c r="AP24" s="15">
        <f t="shared" si="10"/>
        <v>0</v>
      </c>
      <c r="AQ24" s="15">
        <f t="shared" si="10"/>
        <v>0</v>
      </c>
      <c r="AR24" s="15">
        <f t="shared" si="10"/>
        <v>0</v>
      </c>
      <c r="AS24" s="15">
        <f t="shared" si="10"/>
        <v>0</v>
      </c>
      <c r="AT24" s="15">
        <f t="shared" si="10"/>
        <v>0</v>
      </c>
      <c r="AU24" s="15">
        <f t="shared" si="10"/>
        <v>0</v>
      </c>
      <c r="AV24" s="15">
        <f t="shared" si="10"/>
        <v>0</v>
      </c>
      <c r="AW24" s="15">
        <f t="shared" si="10"/>
        <v>0</v>
      </c>
      <c r="AX24" s="15">
        <f t="shared" si="10"/>
        <v>0</v>
      </c>
      <c r="AY24" s="15">
        <f t="shared" si="10"/>
        <v>0</v>
      </c>
      <c r="BA24" s="15">
        <f t="shared" si="4"/>
        <v>0</v>
      </c>
    </row>
    <row r="25" spans="2:53" s="21" customFormat="1" ht="20.100000000000001" customHeight="1">
      <c r="B25" s="42"/>
      <c r="C25" s="51" t="s">
        <v>52</v>
      </c>
      <c r="D25" s="384"/>
      <c r="E25" s="384"/>
      <c r="F25" s="384"/>
      <c r="G25" s="384"/>
      <c r="H25" s="384"/>
      <c r="I25" s="384"/>
      <c r="J25" s="384"/>
      <c r="K25" s="384"/>
      <c r="L25" s="384"/>
      <c r="M25" s="384"/>
      <c r="N25" s="384"/>
      <c r="O25" s="384"/>
      <c r="P25" s="384"/>
      <c r="Q25" s="384"/>
      <c r="R25" s="384"/>
      <c r="S25" s="384"/>
      <c r="T25" s="384"/>
      <c r="U25" s="402"/>
      <c r="V25" s="384"/>
      <c r="W25" s="384"/>
      <c r="X25" s="384"/>
      <c r="Y25" s="384"/>
      <c r="Z25" s="383">
        <f t="shared" ref="Z25:Z30" si="11">SUM(D25:T25)+SUM(V25:Y25)</f>
        <v>0</v>
      </c>
      <c r="AA25" s="76"/>
      <c r="AB25" s="20"/>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BA25" s="15">
        <f t="shared" si="4"/>
        <v>0</v>
      </c>
    </row>
    <row r="26" spans="2:53" s="11" customFormat="1" ht="20.100000000000001" customHeight="1">
      <c r="B26" s="46"/>
      <c r="C26" s="51" t="s">
        <v>53</v>
      </c>
      <c r="D26" s="384"/>
      <c r="E26" s="384"/>
      <c r="F26" s="384"/>
      <c r="G26" s="384"/>
      <c r="H26" s="384"/>
      <c r="I26" s="384"/>
      <c r="J26" s="384"/>
      <c r="K26" s="384"/>
      <c r="L26" s="384"/>
      <c r="M26" s="384"/>
      <c r="N26" s="384"/>
      <c r="O26" s="384"/>
      <c r="P26" s="384"/>
      <c r="Q26" s="384"/>
      <c r="R26" s="384"/>
      <c r="S26" s="384"/>
      <c r="T26" s="384"/>
      <c r="U26" s="402"/>
      <c r="V26" s="384"/>
      <c r="W26" s="384"/>
      <c r="X26" s="384"/>
      <c r="Y26" s="384"/>
      <c r="Z26" s="383">
        <f t="shared" si="11"/>
        <v>0</v>
      </c>
      <c r="AA26" s="76"/>
      <c r="AB26" s="10"/>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BA26" s="15">
        <f t="shared" si="4"/>
        <v>0</v>
      </c>
    </row>
    <row r="27" spans="2:53" s="11" customFormat="1" ht="30" customHeight="1">
      <c r="B27" s="45"/>
      <c r="C27" s="49" t="s">
        <v>46</v>
      </c>
      <c r="D27" s="387">
        <f t="shared" ref="D27:Y27" si="12">+SUM(D24,D13,D10)</f>
        <v>0</v>
      </c>
      <c r="E27" s="387">
        <f t="shared" si="12"/>
        <v>0</v>
      </c>
      <c r="F27" s="387">
        <f t="shared" si="12"/>
        <v>0</v>
      </c>
      <c r="G27" s="387">
        <f t="shared" si="12"/>
        <v>0</v>
      </c>
      <c r="H27" s="387">
        <f t="shared" si="12"/>
        <v>0</v>
      </c>
      <c r="I27" s="387">
        <f t="shared" si="12"/>
        <v>0</v>
      </c>
      <c r="J27" s="387">
        <f t="shared" si="12"/>
        <v>0</v>
      </c>
      <c r="K27" s="387">
        <f t="shared" si="12"/>
        <v>0</v>
      </c>
      <c r="L27" s="387">
        <f t="shared" si="12"/>
        <v>0</v>
      </c>
      <c r="M27" s="387">
        <f t="shared" si="12"/>
        <v>0</v>
      </c>
      <c r="N27" s="387">
        <f t="shared" si="12"/>
        <v>0</v>
      </c>
      <c r="O27" s="387">
        <f t="shared" si="12"/>
        <v>0</v>
      </c>
      <c r="P27" s="387">
        <f t="shared" si="12"/>
        <v>0</v>
      </c>
      <c r="Q27" s="387">
        <f t="shared" si="12"/>
        <v>0</v>
      </c>
      <c r="R27" s="387">
        <f t="shared" si="12"/>
        <v>0</v>
      </c>
      <c r="S27" s="387">
        <f t="shared" si="12"/>
        <v>0</v>
      </c>
      <c r="T27" s="387">
        <f t="shared" si="12"/>
        <v>0</v>
      </c>
      <c r="U27" s="403"/>
      <c r="V27" s="387">
        <f t="shared" si="12"/>
        <v>0</v>
      </c>
      <c r="W27" s="387">
        <f t="shared" si="12"/>
        <v>0</v>
      </c>
      <c r="X27" s="387">
        <f t="shared" si="12"/>
        <v>0</v>
      </c>
      <c r="Y27" s="387">
        <f t="shared" si="12"/>
        <v>0</v>
      </c>
      <c r="Z27" s="388">
        <f t="shared" si="11"/>
        <v>0</v>
      </c>
      <c r="AA27" s="76"/>
      <c r="AB27" s="10"/>
      <c r="AC27" s="15">
        <f t="shared" ref="AC27:AY27" si="13">+D27-D10-D13-D24</f>
        <v>0</v>
      </c>
      <c r="AD27" s="15">
        <f t="shared" si="13"/>
        <v>0</v>
      </c>
      <c r="AE27" s="15">
        <f t="shared" si="13"/>
        <v>0</v>
      </c>
      <c r="AF27" s="15">
        <f t="shared" si="13"/>
        <v>0</v>
      </c>
      <c r="AG27" s="15">
        <f t="shared" si="13"/>
        <v>0</v>
      </c>
      <c r="AH27" s="15">
        <f t="shared" si="13"/>
        <v>0</v>
      </c>
      <c r="AI27" s="15">
        <f t="shared" si="13"/>
        <v>0</v>
      </c>
      <c r="AJ27" s="15">
        <f t="shared" si="13"/>
        <v>0</v>
      </c>
      <c r="AK27" s="15">
        <f t="shared" si="13"/>
        <v>0</v>
      </c>
      <c r="AL27" s="15">
        <f t="shared" si="13"/>
        <v>0</v>
      </c>
      <c r="AM27" s="15">
        <f t="shared" si="13"/>
        <v>0</v>
      </c>
      <c r="AN27" s="15">
        <f t="shared" si="13"/>
        <v>0</v>
      </c>
      <c r="AO27" s="15">
        <f t="shared" si="13"/>
        <v>0</v>
      </c>
      <c r="AP27" s="15">
        <f t="shared" si="13"/>
        <v>0</v>
      </c>
      <c r="AQ27" s="15">
        <f t="shared" si="13"/>
        <v>0</v>
      </c>
      <c r="AR27" s="15">
        <f t="shared" si="13"/>
        <v>0</v>
      </c>
      <c r="AS27" s="15">
        <f t="shared" si="13"/>
        <v>0</v>
      </c>
      <c r="AT27" s="15">
        <f t="shared" si="13"/>
        <v>0</v>
      </c>
      <c r="AU27" s="15">
        <f t="shared" si="13"/>
        <v>0</v>
      </c>
      <c r="AV27" s="15">
        <f t="shared" si="13"/>
        <v>0</v>
      </c>
      <c r="AW27" s="15">
        <f t="shared" si="13"/>
        <v>0</v>
      </c>
      <c r="AX27" s="15">
        <f t="shared" si="13"/>
        <v>0</v>
      </c>
      <c r="AY27" s="15">
        <f t="shared" si="13"/>
        <v>0</v>
      </c>
      <c r="BA27" s="15">
        <f t="shared" si="4"/>
        <v>0</v>
      </c>
    </row>
    <row r="28" spans="2:53" s="21" customFormat="1" ht="20.100000000000001" customHeight="1">
      <c r="B28" s="42"/>
      <c r="C28" s="52" t="s">
        <v>143</v>
      </c>
      <c r="D28" s="389"/>
      <c r="E28" s="389"/>
      <c r="F28" s="389"/>
      <c r="G28" s="389"/>
      <c r="H28" s="389"/>
      <c r="I28" s="389"/>
      <c r="J28" s="389"/>
      <c r="K28" s="389"/>
      <c r="L28" s="389"/>
      <c r="M28" s="389"/>
      <c r="N28" s="389"/>
      <c r="O28" s="389"/>
      <c r="P28" s="389"/>
      <c r="Q28" s="389"/>
      <c r="R28" s="389"/>
      <c r="S28" s="389"/>
      <c r="T28" s="389"/>
      <c r="U28" s="404"/>
      <c r="V28" s="389"/>
      <c r="W28" s="389"/>
      <c r="X28" s="389"/>
      <c r="Y28" s="389"/>
      <c r="Z28" s="383">
        <f t="shared" si="11"/>
        <v>0</v>
      </c>
      <c r="AA28" s="76"/>
      <c r="AB28" s="20"/>
      <c r="AC28" s="15">
        <f>+IF((D28+D29&gt;D27),111,0)</f>
        <v>0</v>
      </c>
      <c r="AD28" s="15">
        <f t="shared" ref="AD28:AY28" si="14">+IF((E28+E29&gt;E27),111,0)</f>
        <v>0</v>
      </c>
      <c r="AE28" s="15">
        <f t="shared" si="14"/>
        <v>0</v>
      </c>
      <c r="AF28" s="15">
        <f t="shared" si="14"/>
        <v>0</v>
      </c>
      <c r="AG28" s="15">
        <f t="shared" si="14"/>
        <v>0</v>
      </c>
      <c r="AH28" s="15">
        <f t="shared" si="14"/>
        <v>0</v>
      </c>
      <c r="AI28" s="15">
        <f t="shared" si="14"/>
        <v>0</v>
      </c>
      <c r="AJ28" s="15">
        <f t="shared" si="14"/>
        <v>0</v>
      </c>
      <c r="AK28" s="15">
        <f t="shared" si="14"/>
        <v>0</v>
      </c>
      <c r="AL28" s="15">
        <f t="shared" si="14"/>
        <v>0</v>
      </c>
      <c r="AM28" s="15">
        <f t="shared" si="14"/>
        <v>0</v>
      </c>
      <c r="AN28" s="15">
        <f t="shared" si="14"/>
        <v>0</v>
      </c>
      <c r="AO28" s="15">
        <f t="shared" si="14"/>
        <v>0</v>
      </c>
      <c r="AP28" s="15">
        <f t="shared" si="14"/>
        <v>0</v>
      </c>
      <c r="AQ28" s="15">
        <f t="shared" si="14"/>
        <v>0</v>
      </c>
      <c r="AR28" s="15">
        <f t="shared" si="14"/>
        <v>0</v>
      </c>
      <c r="AS28" s="15">
        <f t="shared" si="14"/>
        <v>0</v>
      </c>
      <c r="AT28" s="15">
        <f t="shared" si="14"/>
        <v>0</v>
      </c>
      <c r="AU28" s="15">
        <f t="shared" si="14"/>
        <v>0</v>
      </c>
      <c r="AV28" s="15">
        <f t="shared" si="14"/>
        <v>0</v>
      </c>
      <c r="AW28" s="15">
        <f t="shared" si="14"/>
        <v>0</v>
      </c>
      <c r="AX28" s="15">
        <f t="shared" si="14"/>
        <v>0</v>
      </c>
      <c r="AY28" s="15">
        <f t="shared" si="14"/>
        <v>0</v>
      </c>
      <c r="BA28" s="19">
        <f t="shared" si="4"/>
        <v>0</v>
      </c>
    </row>
    <row r="29" spans="2:53" s="21" customFormat="1" ht="20.100000000000001" customHeight="1">
      <c r="B29" s="42"/>
      <c r="C29" s="52" t="s">
        <v>144</v>
      </c>
      <c r="D29" s="389"/>
      <c r="E29" s="389"/>
      <c r="F29" s="389"/>
      <c r="G29" s="389"/>
      <c r="H29" s="389"/>
      <c r="I29" s="389"/>
      <c r="J29" s="389"/>
      <c r="K29" s="389"/>
      <c r="L29" s="389"/>
      <c r="M29" s="389"/>
      <c r="N29" s="389"/>
      <c r="O29" s="389"/>
      <c r="P29" s="389"/>
      <c r="Q29" s="389"/>
      <c r="R29" s="389"/>
      <c r="S29" s="389"/>
      <c r="T29" s="389"/>
      <c r="U29" s="404"/>
      <c r="V29" s="389"/>
      <c r="W29" s="389"/>
      <c r="X29" s="389"/>
      <c r="Y29" s="389"/>
      <c r="Z29" s="383">
        <f t="shared" si="11"/>
        <v>0</v>
      </c>
      <c r="AA29" s="76"/>
      <c r="AB29" s="20"/>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BA29" s="19">
        <f t="shared" si="4"/>
        <v>0</v>
      </c>
    </row>
    <row r="30" spans="2:53" s="21" customFormat="1" ht="20.100000000000001" customHeight="1">
      <c r="B30" s="43"/>
      <c r="C30" s="52" t="s">
        <v>103</v>
      </c>
      <c r="D30" s="389"/>
      <c r="E30" s="389"/>
      <c r="F30" s="389"/>
      <c r="G30" s="389"/>
      <c r="H30" s="389"/>
      <c r="I30" s="389"/>
      <c r="J30" s="389"/>
      <c r="K30" s="389"/>
      <c r="L30" s="389"/>
      <c r="M30" s="389"/>
      <c r="N30" s="389"/>
      <c r="O30" s="389"/>
      <c r="P30" s="389"/>
      <c r="Q30" s="389"/>
      <c r="R30" s="389"/>
      <c r="S30" s="389"/>
      <c r="T30" s="389"/>
      <c r="U30" s="404"/>
      <c r="V30" s="389"/>
      <c r="W30" s="389"/>
      <c r="X30" s="389"/>
      <c r="Y30" s="389"/>
      <c r="Z30" s="383">
        <f t="shared" si="11"/>
        <v>0</v>
      </c>
      <c r="AA30" s="76"/>
      <c r="AB30" s="20"/>
      <c r="AC30" s="15">
        <f>+IF((D30&gt;D27),111,0)</f>
        <v>0</v>
      </c>
      <c r="AD30" s="15">
        <f t="shared" ref="AD30:AY30" si="15">+IF((E30&gt;E27),111,0)</f>
        <v>0</v>
      </c>
      <c r="AE30" s="15">
        <f t="shared" si="15"/>
        <v>0</v>
      </c>
      <c r="AF30" s="15">
        <f t="shared" si="15"/>
        <v>0</v>
      </c>
      <c r="AG30" s="15">
        <f t="shared" si="15"/>
        <v>0</v>
      </c>
      <c r="AH30" s="15">
        <f t="shared" si="15"/>
        <v>0</v>
      </c>
      <c r="AI30" s="15">
        <f t="shared" si="15"/>
        <v>0</v>
      </c>
      <c r="AJ30" s="15">
        <f t="shared" si="15"/>
        <v>0</v>
      </c>
      <c r="AK30" s="15">
        <f t="shared" si="15"/>
        <v>0</v>
      </c>
      <c r="AL30" s="15">
        <f t="shared" si="15"/>
        <v>0</v>
      </c>
      <c r="AM30" s="15">
        <f t="shared" si="15"/>
        <v>0</v>
      </c>
      <c r="AN30" s="15">
        <f t="shared" si="15"/>
        <v>0</v>
      </c>
      <c r="AO30" s="15">
        <f t="shared" si="15"/>
        <v>0</v>
      </c>
      <c r="AP30" s="15">
        <f t="shared" si="15"/>
        <v>0</v>
      </c>
      <c r="AQ30" s="15">
        <f t="shared" si="15"/>
        <v>0</v>
      </c>
      <c r="AR30" s="15">
        <f t="shared" si="15"/>
        <v>0</v>
      </c>
      <c r="AS30" s="15">
        <f t="shared" si="15"/>
        <v>0</v>
      </c>
      <c r="AT30" s="15">
        <f t="shared" si="15"/>
        <v>0</v>
      </c>
      <c r="AU30" s="15">
        <f t="shared" si="15"/>
        <v>0</v>
      </c>
      <c r="AV30" s="15">
        <f t="shared" si="15"/>
        <v>0</v>
      </c>
      <c r="AW30" s="15">
        <f t="shared" si="15"/>
        <v>0</v>
      </c>
      <c r="AX30" s="15">
        <f t="shared" si="15"/>
        <v>0</v>
      </c>
      <c r="AY30" s="15">
        <f t="shared" si="15"/>
        <v>0</v>
      </c>
      <c r="BA30" s="19">
        <f t="shared" si="4"/>
        <v>0</v>
      </c>
    </row>
    <row r="31" spans="2:53" s="11" customFormat="1" ht="20.100000000000001" customHeight="1">
      <c r="B31" s="201"/>
      <c r="C31" s="52" t="s">
        <v>150</v>
      </c>
      <c r="D31" s="405"/>
      <c r="E31" s="405"/>
      <c r="F31" s="405"/>
      <c r="G31" s="405"/>
      <c r="H31" s="405"/>
      <c r="I31" s="405"/>
      <c r="J31" s="405"/>
      <c r="K31" s="405"/>
      <c r="L31" s="405"/>
      <c r="M31" s="405"/>
      <c r="N31" s="405"/>
      <c r="O31" s="405"/>
      <c r="P31" s="405"/>
      <c r="Q31" s="405"/>
      <c r="R31" s="405"/>
      <c r="S31" s="405"/>
      <c r="T31" s="405"/>
      <c r="U31" s="406"/>
      <c r="V31" s="405"/>
      <c r="W31" s="405"/>
      <c r="X31" s="405"/>
      <c r="Y31" s="407"/>
      <c r="Z31" s="408"/>
      <c r="AA31" s="76"/>
      <c r="AB31" s="20"/>
      <c r="AC31" s="15"/>
      <c r="AD31" s="15"/>
      <c r="AE31" s="15"/>
      <c r="AF31" s="15"/>
      <c r="AG31" s="15"/>
      <c r="AH31" s="15"/>
      <c r="AI31" s="15"/>
      <c r="AJ31" s="15"/>
      <c r="AK31" s="15"/>
      <c r="AL31" s="15"/>
      <c r="AM31" s="15"/>
      <c r="AN31" s="15"/>
      <c r="AO31" s="15"/>
      <c r="AP31" s="15"/>
      <c r="AQ31" s="15"/>
      <c r="AR31" s="15"/>
      <c r="AS31" s="15"/>
      <c r="AT31" s="15"/>
      <c r="AU31" s="15"/>
      <c r="AV31" s="15"/>
      <c r="AW31" s="15"/>
      <c r="AX31" s="15"/>
      <c r="AY31" s="15">
        <f>+IF(Z31&gt;Z27,111,0)</f>
        <v>0</v>
      </c>
      <c r="AZ31" s="21"/>
      <c r="BA31" s="19"/>
    </row>
    <row r="32" spans="2:53" s="11" customFormat="1" ht="30" customHeight="1">
      <c r="B32" s="45"/>
      <c r="C32" s="49" t="s">
        <v>97</v>
      </c>
      <c r="D32" s="409"/>
      <c r="E32" s="409"/>
      <c r="F32" s="409"/>
      <c r="G32" s="409"/>
      <c r="H32" s="409"/>
      <c r="I32" s="409"/>
      <c r="J32" s="409"/>
      <c r="K32" s="409"/>
      <c r="L32" s="409"/>
      <c r="M32" s="409"/>
      <c r="N32" s="409"/>
      <c r="O32" s="409"/>
      <c r="P32" s="409"/>
      <c r="Q32" s="409"/>
      <c r="R32" s="409"/>
      <c r="S32" s="409"/>
      <c r="T32" s="409"/>
      <c r="U32" s="409"/>
      <c r="V32" s="409"/>
      <c r="W32" s="409"/>
      <c r="X32" s="409"/>
      <c r="Y32" s="409"/>
      <c r="Z32" s="383"/>
      <c r="AA32" s="76"/>
      <c r="AB32" s="10"/>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BA32" s="16">
        <f t="shared" si="4"/>
        <v>0</v>
      </c>
    </row>
    <row r="33" spans="2:53" s="11" customFormat="1" ht="20.100000000000001" customHeight="1">
      <c r="B33" s="46"/>
      <c r="C33" s="50" t="s">
        <v>10</v>
      </c>
      <c r="D33" s="385">
        <f t="shared" ref="D33:Y33" si="16">SUM(D34:D35)</f>
        <v>0</v>
      </c>
      <c r="E33" s="385">
        <f t="shared" si="16"/>
        <v>0</v>
      </c>
      <c r="F33" s="385">
        <f t="shared" si="16"/>
        <v>0</v>
      </c>
      <c r="G33" s="385">
        <f t="shared" si="16"/>
        <v>0</v>
      </c>
      <c r="H33" s="385">
        <f t="shared" si="16"/>
        <v>0</v>
      </c>
      <c r="I33" s="385">
        <f t="shared" si="16"/>
        <v>0</v>
      </c>
      <c r="J33" s="385">
        <f t="shared" si="16"/>
        <v>0</v>
      </c>
      <c r="K33" s="385">
        <f t="shared" si="16"/>
        <v>0</v>
      </c>
      <c r="L33" s="385">
        <f t="shared" si="16"/>
        <v>0</v>
      </c>
      <c r="M33" s="385">
        <f t="shared" si="16"/>
        <v>0</v>
      </c>
      <c r="N33" s="385">
        <f t="shared" si="16"/>
        <v>0</v>
      </c>
      <c r="O33" s="385">
        <f t="shared" si="16"/>
        <v>0</v>
      </c>
      <c r="P33" s="385">
        <f t="shared" si="16"/>
        <v>0</v>
      </c>
      <c r="Q33" s="385">
        <f t="shared" si="16"/>
        <v>0</v>
      </c>
      <c r="R33" s="385">
        <f t="shared" si="16"/>
        <v>0</v>
      </c>
      <c r="S33" s="385">
        <f t="shared" si="16"/>
        <v>0</v>
      </c>
      <c r="T33" s="385">
        <f t="shared" si="16"/>
        <v>0</v>
      </c>
      <c r="U33" s="402"/>
      <c r="V33" s="385">
        <f t="shared" si="16"/>
        <v>0</v>
      </c>
      <c r="W33" s="385">
        <f t="shared" si="16"/>
        <v>0</v>
      </c>
      <c r="X33" s="385">
        <f t="shared" si="16"/>
        <v>0</v>
      </c>
      <c r="Y33" s="385">
        <f t="shared" si="16"/>
        <v>0</v>
      </c>
      <c r="Z33" s="383">
        <f t="shared" ref="Z33:Z38" si="17">SUM(D33:T33)+SUM(V33:Y33)</f>
        <v>0</v>
      </c>
      <c r="AA33" s="76"/>
      <c r="AB33" s="10"/>
      <c r="AC33" s="15">
        <f t="shared" ref="AC33:AY33" si="18">+D33-SUM(D34:D35)</f>
        <v>0</v>
      </c>
      <c r="AD33" s="15">
        <f t="shared" si="18"/>
        <v>0</v>
      </c>
      <c r="AE33" s="15">
        <f t="shared" si="18"/>
        <v>0</v>
      </c>
      <c r="AF33" s="15">
        <f t="shared" si="18"/>
        <v>0</v>
      </c>
      <c r="AG33" s="15">
        <f t="shared" si="18"/>
        <v>0</v>
      </c>
      <c r="AH33" s="15">
        <f t="shared" si="18"/>
        <v>0</v>
      </c>
      <c r="AI33" s="15">
        <f t="shared" si="18"/>
        <v>0</v>
      </c>
      <c r="AJ33" s="15">
        <f t="shared" si="18"/>
        <v>0</v>
      </c>
      <c r="AK33" s="15">
        <f t="shared" si="18"/>
        <v>0</v>
      </c>
      <c r="AL33" s="15">
        <f t="shared" si="18"/>
        <v>0</v>
      </c>
      <c r="AM33" s="15">
        <f t="shared" si="18"/>
        <v>0</v>
      </c>
      <c r="AN33" s="15">
        <f t="shared" si="18"/>
        <v>0</v>
      </c>
      <c r="AO33" s="15">
        <f t="shared" si="18"/>
        <v>0</v>
      </c>
      <c r="AP33" s="15">
        <f t="shared" si="18"/>
        <v>0</v>
      </c>
      <c r="AQ33" s="15">
        <f t="shared" si="18"/>
        <v>0</v>
      </c>
      <c r="AR33" s="15">
        <f t="shared" si="18"/>
        <v>0</v>
      </c>
      <c r="AS33" s="15">
        <f t="shared" si="18"/>
        <v>0</v>
      </c>
      <c r="AT33" s="15">
        <f t="shared" si="18"/>
        <v>0</v>
      </c>
      <c r="AU33" s="15">
        <f t="shared" si="18"/>
        <v>0</v>
      </c>
      <c r="AV33" s="15">
        <f t="shared" si="18"/>
        <v>0</v>
      </c>
      <c r="AW33" s="15">
        <f t="shared" si="18"/>
        <v>0</v>
      </c>
      <c r="AX33" s="15">
        <f t="shared" si="18"/>
        <v>0</v>
      </c>
      <c r="AY33" s="15">
        <f t="shared" si="18"/>
        <v>0</v>
      </c>
      <c r="BA33" s="15">
        <f t="shared" si="4"/>
        <v>0</v>
      </c>
    </row>
    <row r="34" spans="2:53" s="11" customFormat="1" ht="20.100000000000001" customHeight="1">
      <c r="B34" s="46"/>
      <c r="C34" s="51" t="s">
        <v>52</v>
      </c>
      <c r="D34" s="384"/>
      <c r="E34" s="384"/>
      <c r="F34" s="384"/>
      <c r="G34" s="384"/>
      <c r="H34" s="384"/>
      <c r="I34" s="384"/>
      <c r="J34" s="384"/>
      <c r="K34" s="384"/>
      <c r="L34" s="384"/>
      <c r="M34" s="384"/>
      <c r="N34" s="384"/>
      <c r="O34" s="384"/>
      <c r="P34" s="384"/>
      <c r="Q34" s="384"/>
      <c r="R34" s="384"/>
      <c r="S34" s="384"/>
      <c r="T34" s="384"/>
      <c r="U34" s="402"/>
      <c r="V34" s="384"/>
      <c r="W34" s="384"/>
      <c r="X34" s="384"/>
      <c r="Y34" s="384"/>
      <c r="Z34" s="383">
        <f t="shared" si="17"/>
        <v>0</v>
      </c>
      <c r="AA34" s="76"/>
      <c r="AB34" s="10"/>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BA34" s="15">
        <f t="shared" si="4"/>
        <v>0</v>
      </c>
    </row>
    <row r="35" spans="2:53" s="11" customFormat="1" ht="20.100000000000001" customHeight="1">
      <c r="B35" s="45"/>
      <c r="C35" s="51" t="s">
        <v>53</v>
      </c>
      <c r="D35" s="384"/>
      <c r="E35" s="384"/>
      <c r="F35" s="384"/>
      <c r="G35" s="384"/>
      <c r="H35" s="384"/>
      <c r="I35" s="384"/>
      <c r="J35" s="384"/>
      <c r="K35" s="384"/>
      <c r="L35" s="384"/>
      <c r="M35" s="384"/>
      <c r="N35" s="384"/>
      <c r="O35" s="384"/>
      <c r="P35" s="384"/>
      <c r="Q35" s="384"/>
      <c r="R35" s="384"/>
      <c r="S35" s="384"/>
      <c r="T35" s="384"/>
      <c r="U35" s="402"/>
      <c r="V35" s="384"/>
      <c r="W35" s="384"/>
      <c r="X35" s="384"/>
      <c r="Y35" s="384"/>
      <c r="Z35" s="383">
        <f t="shared" si="17"/>
        <v>0</v>
      </c>
      <c r="AA35" s="76"/>
      <c r="AB35" s="10"/>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BA35" s="15">
        <f t="shared" si="4"/>
        <v>0</v>
      </c>
    </row>
    <row r="36" spans="2:53" s="11" customFormat="1" ht="20.100000000000001" customHeight="1">
      <c r="B36" s="45"/>
      <c r="C36" s="50" t="s">
        <v>11</v>
      </c>
      <c r="D36" s="385">
        <f t="shared" ref="D36:Y36" si="19">SUM(D37:D38)</f>
        <v>0</v>
      </c>
      <c r="E36" s="385">
        <f t="shared" si="19"/>
        <v>0</v>
      </c>
      <c r="F36" s="385">
        <f t="shared" si="19"/>
        <v>0</v>
      </c>
      <c r="G36" s="385">
        <f t="shared" si="19"/>
        <v>0</v>
      </c>
      <c r="H36" s="385">
        <f t="shared" si="19"/>
        <v>0</v>
      </c>
      <c r="I36" s="385">
        <f t="shared" si="19"/>
        <v>0</v>
      </c>
      <c r="J36" s="385">
        <f t="shared" si="19"/>
        <v>0</v>
      </c>
      <c r="K36" s="385">
        <f t="shared" si="19"/>
        <v>0</v>
      </c>
      <c r="L36" s="385">
        <f t="shared" si="19"/>
        <v>0</v>
      </c>
      <c r="M36" s="385">
        <f t="shared" si="19"/>
        <v>0</v>
      </c>
      <c r="N36" s="385">
        <f t="shared" si="19"/>
        <v>0</v>
      </c>
      <c r="O36" s="385">
        <f t="shared" si="19"/>
        <v>0</v>
      </c>
      <c r="P36" s="385">
        <f t="shared" si="19"/>
        <v>0</v>
      </c>
      <c r="Q36" s="385">
        <f t="shared" si="19"/>
        <v>0</v>
      </c>
      <c r="R36" s="385">
        <f t="shared" si="19"/>
        <v>0</v>
      </c>
      <c r="S36" s="385">
        <f t="shared" si="19"/>
        <v>0</v>
      </c>
      <c r="T36" s="385">
        <f t="shared" si="19"/>
        <v>0</v>
      </c>
      <c r="U36" s="402"/>
      <c r="V36" s="385">
        <f t="shared" si="19"/>
        <v>0</v>
      </c>
      <c r="W36" s="385">
        <f t="shared" si="19"/>
        <v>0</v>
      </c>
      <c r="X36" s="385">
        <f t="shared" si="19"/>
        <v>0</v>
      </c>
      <c r="Y36" s="385">
        <f t="shared" si="19"/>
        <v>0</v>
      </c>
      <c r="Z36" s="383">
        <f t="shared" si="17"/>
        <v>0</v>
      </c>
      <c r="AA36" s="76"/>
      <c r="AB36" s="10"/>
      <c r="AC36" s="15">
        <f t="shared" ref="AC36:AY36" si="20">+D36-SUM(D37:D38)</f>
        <v>0</v>
      </c>
      <c r="AD36" s="15">
        <f t="shared" si="20"/>
        <v>0</v>
      </c>
      <c r="AE36" s="15">
        <f t="shared" si="20"/>
        <v>0</v>
      </c>
      <c r="AF36" s="15">
        <f t="shared" si="20"/>
        <v>0</v>
      </c>
      <c r="AG36" s="15">
        <f t="shared" si="20"/>
        <v>0</v>
      </c>
      <c r="AH36" s="15">
        <f t="shared" si="20"/>
        <v>0</v>
      </c>
      <c r="AI36" s="15">
        <f t="shared" si="20"/>
        <v>0</v>
      </c>
      <c r="AJ36" s="15">
        <f t="shared" si="20"/>
        <v>0</v>
      </c>
      <c r="AK36" s="15">
        <f t="shared" si="20"/>
        <v>0</v>
      </c>
      <c r="AL36" s="15">
        <f t="shared" si="20"/>
        <v>0</v>
      </c>
      <c r="AM36" s="15">
        <f t="shared" si="20"/>
        <v>0</v>
      </c>
      <c r="AN36" s="15">
        <f t="shared" si="20"/>
        <v>0</v>
      </c>
      <c r="AO36" s="15">
        <f t="shared" si="20"/>
        <v>0</v>
      </c>
      <c r="AP36" s="15">
        <f t="shared" si="20"/>
        <v>0</v>
      </c>
      <c r="AQ36" s="15">
        <f t="shared" si="20"/>
        <v>0</v>
      </c>
      <c r="AR36" s="15">
        <f t="shared" si="20"/>
        <v>0</v>
      </c>
      <c r="AS36" s="15">
        <f t="shared" si="20"/>
        <v>0</v>
      </c>
      <c r="AT36" s="15">
        <f t="shared" si="20"/>
        <v>0</v>
      </c>
      <c r="AU36" s="15">
        <f t="shared" si="20"/>
        <v>0</v>
      </c>
      <c r="AV36" s="15">
        <f t="shared" si="20"/>
        <v>0</v>
      </c>
      <c r="AW36" s="15">
        <f t="shared" si="20"/>
        <v>0</v>
      </c>
      <c r="AX36" s="15">
        <f t="shared" si="20"/>
        <v>0</v>
      </c>
      <c r="AY36" s="15">
        <f t="shared" si="20"/>
        <v>0</v>
      </c>
      <c r="BA36" s="15">
        <f t="shared" si="4"/>
        <v>0</v>
      </c>
    </row>
    <row r="37" spans="2:53" s="11" customFormat="1" ht="20.100000000000001" customHeight="1">
      <c r="B37" s="45"/>
      <c r="C37" s="51" t="s">
        <v>52</v>
      </c>
      <c r="D37" s="384"/>
      <c r="E37" s="384"/>
      <c r="F37" s="384"/>
      <c r="G37" s="384"/>
      <c r="H37" s="384"/>
      <c r="I37" s="384"/>
      <c r="J37" s="384"/>
      <c r="K37" s="384"/>
      <c r="L37" s="384"/>
      <c r="M37" s="384"/>
      <c r="N37" s="384"/>
      <c r="O37" s="384"/>
      <c r="P37" s="384"/>
      <c r="Q37" s="384"/>
      <c r="R37" s="384"/>
      <c r="S37" s="384"/>
      <c r="T37" s="384"/>
      <c r="U37" s="402"/>
      <c r="V37" s="384"/>
      <c r="W37" s="384"/>
      <c r="X37" s="384"/>
      <c r="Y37" s="384"/>
      <c r="Z37" s="383">
        <f t="shared" si="17"/>
        <v>0</v>
      </c>
      <c r="AA37" s="76"/>
      <c r="AB37" s="10"/>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BA37" s="15">
        <f t="shared" si="4"/>
        <v>0</v>
      </c>
    </row>
    <row r="38" spans="2:53" s="11" customFormat="1" ht="20.100000000000001" customHeight="1">
      <c r="B38" s="46"/>
      <c r="C38" s="51" t="s">
        <v>53</v>
      </c>
      <c r="D38" s="384"/>
      <c r="E38" s="384"/>
      <c r="F38" s="384"/>
      <c r="G38" s="384"/>
      <c r="H38" s="384"/>
      <c r="I38" s="384"/>
      <c r="J38" s="384"/>
      <c r="K38" s="384"/>
      <c r="L38" s="384"/>
      <c r="M38" s="384"/>
      <c r="N38" s="384"/>
      <c r="O38" s="384"/>
      <c r="P38" s="384"/>
      <c r="Q38" s="384"/>
      <c r="R38" s="384"/>
      <c r="S38" s="384"/>
      <c r="T38" s="384"/>
      <c r="U38" s="402"/>
      <c r="V38" s="384"/>
      <c r="W38" s="384"/>
      <c r="X38" s="384"/>
      <c r="Y38" s="384"/>
      <c r="Z38" s="383">
        <f t="shared" si="17"/>
        <v>0</v>
      </c>
      <c r="AA38" s="76"/>
      <c r="AB38" s="10"/>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BA38" s="15">
        <f t="shared" si="4"/>
        <v>0</v>
      </c>
    </row>
    <row r="39" spans="2:53" s="11" customFormat="1" ht="20.100000000000001" customHeight="1">
      <c r="B39" s="46"/>
      <c r="C39" s="51"/>
      <c r="D39" s="385"/>
      <c r="E39" s="385"/>
      <c r="F39" s="385"/>
      <c r="G39" s="385"/>
      <c r="H39" s="385"/>
      <c r="I39" s="385"/>
      <c r="J39" s="385"/>
      <c r="K39" s="385"/>
      <c r="L39" s="385"/>
      <c r="M39" s="385"/>
      <c r="N39" s="385"/>
      <c r="O39" s="385"/>
      <c r="P39" s="385"/>
      <c r="Q39" s="385"/>
      <c r="R39" s="385"/>
      <c r="S39" s="385"/>
      <c r="T39" s="385"/>
      <c r="U39" s="385"/>
      <c r="V39" s="385"/>
      <c r="W39" s="385"/>
      <c r="X39" s="385"/>
      <c r="Y39" s="385"/>
      <c r="Z39" s="383"/>
      <c r="AA39" s="76"/>
      <c r="AB39" s="10"/>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BA39" s="15"/>
    </row>
    <row r="40" spans="2:53" s="11" customFormat="1" ht="20.100000000000001" customHeight="1">
      <c r="B40" s="46"/>
      <c r="C40" s="51" t="s">
        <v>78</v>
      </c>
      <c r="D40" s="384"/>
      <c r="E40" s="384"/>
      <c r="F40" s="384"/>
      <c r="G40" s="384"/>
      <c r="H40" s="384"/>
      <c r="I40" s="384"/>
      <c r="J40" s="384"/>
      <c r="K40" s="384"/>
      <c r="L40" s="384"/>
      <c r="M40" s="384"/>
      <c r="N40" s="384"/>
      <c r="O40" s="384"/>
      <c r="P40" s="384"/>
      <c r="Q40" s="384"/>
      <c r="R40" s="384"/>
      <c r="S40" s="384"/>
      <c r="T40" s="384"/>
      <c r="U40" s="402"/>
      <c r="V40" s="384"/>
      <c r="W40" s="384"/>
      <c r="X40" s="384"/>
      <c r="Y40" s="384"/>
      <c r="Z40" s="383">
        <f t="shared" ref="Z40:Z45" si="21">SUM(D40:T40)+SUM(V40:Y40)</f>
        <v>0</v>
      </c>
      <c r="AA40" s="76"/>
      <c r="AB40" s="10"/>
      <c r="AC40" s="15">
        <f t="shared" ref="AC40:AX40" si="22">+D36-SUM(D40:D45)</f>
        <v>0</v>
      </c>
      <c r="AD40" s="15">
        <f t="shared" si="22"/>
        <v>0</v>
      </c>
      <c r="AE40" s="15">
        <f t="shared" si="22"/>
        <v>0</v>
      </c>
      <c r="AF40" s="15">
        <f t="shared" si="22"/>
        <v>0</v>
      </c>
      <c r="AG40" s="15">
        <f t="shared" si="22"/>
        <v>0</v>
      </c>
      <c r="AH40" s="15">
        <f t="shared" si="22"/>
        <v>0</v>
      </c>
      <c r="AI40" s="15">
        <f t="shared" si="22"/>
        <v>0</v>
      </c>
      <c r="AJ40" s="15">
        <f t="shared" si="22"/>
        <v>0</v>
      </c>
      <c r="AK40" s="15">
        <f t="shared" si="22"/>
        <v>0</v>
      </c>
      <c r="AL40" s="15">
        <f t="shared" si="22"/>
        <v>0</v>
      </c>
      <c r="AM40" s="15">
        <f t="shared" si="22"/>
        <v>0</v>
      </c>
      <c r="AN40" s="15">
        <f t="shared" si="22"/>
        <v>0</v>
      </c>
      <c r="AO40" s="15">
        <f t="shared" si="22"/>
        <v>0</v>
      </c>
      <c r="AP40" s="15">
        <f t="shared" si="22"/>
        <v>0</v>
      </c>
      <c r="AQ40" s="15">
        <f t="shared" si="22"/>
        <v>0</v>
      </c>
      <c r="AR40" s="15">
        <f t="shared" si="22"/>
        <v>0</v>
      </c>
      <c r="AS40" s="15">
        <f t="shared" si="22"/>
        <v>0</v>
      </c>
      <c r="AT40" s="15">
        <f t="shared" si="22"/>
        <v>0</v>
      </c>
      <c r="AU40" s="15">
        <f t="shared" si="22"/>
        <v>0</v>
      </c>
      <c r="AV40" s="15">
        <f t="shared" si="22"/>
        <v>0</v>
      </c>
      <c r="AW40" s="15">
        <f t="shared" si="22"/>
        <v>0</v>
      </c>
      <c r="AX40" s="15">
        <f t="shared" si="22"/>
        <v>0</v>
      </c>
      <c r="AY40" s="15">
        <f>+Z36-SUM(Z40:Z45)</f>
        <v>0</v>
      </c>
      <c r="BA40" s="15">
        <f>+Z40-SUM(D40:Y40)</f>
        <v>0</v>
      </c>
    </row>
    <row r="41" spans="2:53" s="11" customFormat="1" ht="20.100000000000001" customHeight="1">
      <c r="B41" s="46"/>
      <c r="C41" s="51" t="s">
        <v>64</v>
      </c>
      <c r="D41" s="384"/>
      <c r="E41" s="384"/>
      <c r="F41" s="384"/>
      <c r="G41" s="384"/>
      <c r="H41" s="384"/>
      <c r="I41" s="384"/>
      <c r="J41" s="384"/>
      <c r="K41" s="384"/>
      <c r="L41" s="384"/>
      <c r="M41" s="384"/>
      <c r="N41" s="384"/>
      <c r="O41" s="384"/>
      <c r="P41" s="384"/>
      <c r="Q41" s="384"/>
      <c r="R41" s="384"/>
      <c r="S41" s="384"/>
      <c r="T41" s="384"/>
      <c r="U41" s="402"/>
      <c r="V41" s="384"/>
      <c r="W41" s="384"/>
      <c r="X41" s="384"/>
      <c r="Y41" s="384"/>
      <c r="Z41" s="383">
        <f t="shared" si="21"/>
        <v>0</v>
      </c>
      <c r="AA41" s="76"/>
      <c r="AB41" s="10"/>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BA41" s="15">
        <f t="shared" si="4"/>
        <v>0</v>
      </c>
    </row>
    <row r="42" spans="2:53" s="11" customFormat="1" ht="20.100000000000001" customHeight="1">
      <c r="B42" s="46"/>
      <c r="C42" s="51" t="s">
        <v>119</v>
      </c>
      <c r="D42" s="384"/>
      <c r="E42" s="384"/>
      <c r="F42" s="384"/>
      <c r="G42" s="384"/>
      <c r="H42" s="384"/>
      <c r="I42" s="384"/>
      <c r="J42" s="384"/>
      <c r="K42" s="384"/>
      <c r="L42" s="384"/>
      <c r="M42" s="384"/>
      <c r="N42" s="384"/>
      <c r="O42" s="384"/>
      <c r="P42" s="384"/>
      <c r="Q42" s="384"/>
      <c r="R42" s="384"/>
      <c r="S42" s="384"/>
      <c r="T42" s="384"/>
      <c r="U42" s="402"/>
      <c r="V42" s="384"/>
      <c r="W42" s="384"/>
      <c r="X42" s="384"/>
      <c r="Y42" s="384"/>
      <c r="Z42" s="383">
        <f t="shared" si="21"/>
        <v>0</v>
      </c>
      <c r="AA42" s="76"/>
      <c r="AB42" s="10"/>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BA42" s="15">
        <f t="shared" si="4"/>
        <v>0</v>
      </c>
    </row>
    <row r="43" spans="2:53" s="11" customFormat="1" ht="20.100000000000001" customHeight="1">
      <c r="B43" s="46"/>
      <c r="C43" s="51" t="s">
        <v>79</v>
      </c>
      <c r="D43" s="384"/>
      <c r="E43" s="384"/>
      <c r="F43" s="384"/>
      <c r="G43" s="384"/>
      <c r="H43" s="384"/>
      <c r="I43" s="384"/>
      <c r="J43" s="384"/>
      <c r="K43" s="384"/>
      <c r="L43" s="384"/>
      <c r="M43" s="384"/>
      <c r="N43" s="384"/>
      <c r="O43" s="384"/>
      <c r="P43" s="384"/>
      <c r="Q43" s="384"/>
      <c r="R43" s="384"/>
      <c r="S43" s="384"/>
      <c r="T43" s="384"/>
      <c r="U43" s="402"/>
      <c r="V43" s="384"/>
      <c r="W43" s="384"/>
      <c r="X43" s="384"/>
      <c r="Y43" s="384"/>
      <c r="Z43" s="383">
        <f t="shared" si="21"/>
        <v>0</v>
      </c>
      <c r="AA43" s="76"/>
      <c r="AB43" s="10"/>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BA43" s="15">
        <f t="shared" si="4"/>
        <v>0</v>
      </c>
    </row>
    <row r="44" spans="2:53" s="11" customFormat="1" ht="20.100000000000001" customHeight="1">
      <c r="B44" s="46"/>
      <c r="C44" s="51" t="s">
        <v>45</v>
      </c>
      <c r="D44" s="384"/>
      <c r="E44" s="384"/>
      <c r="F44" s="384"/>
      <c r="G44" s="384"/>
      <c r="H44" s="384"/>
      <c r="I44" s="384"/>
      <c r="J44" s="384"/>
      <c r="K44" s="384"/>
      <c r="L44" s="384"/>
      <c r="M44" s="384"/>
      <c r="N44" s="384"/>
      <c r="O44" s="384"/>
      <c r="P44" s="384"/>
      <c r="Q44" s="384"/>
      <c r="R44" s="384"/>
      <c r="S44" s="384"/>
      <c r="T44" s="384"/>
      <c r="U44" s="402"/>
      <c r="V44" s="384"/>
      <c r="W44" s="384"/>
      <c r="X44" s="384"/>
      <c r="Y44" s="384"/>
      <c r="Z44" s="383">
        <f t="shared" si="21"/>
        <v>0</v>
      </c>
      <c r="AA44" s="76"/>
      <c r="AB44" s="10"/>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BA44" s="15">
        <f t="shared" si="4"/>
        <v>0</v>
      </c>
    </row>
    <row r="45" spans="2:53" s="11" customFormat="1" ht="20.100000000000001" customHeight="1">
      <c r="B45" s="46"/>
      <c r="C45" s="51" t="s">
        <v>96</v>
      </c>
      <c r="D45" s="384"/>
      <c r="E45" s="384"/>
      <c r="F45" s="384"/>
      <c r="G45" s="384"/>
      <c r="H45" s="384"/>
      <c r="I45" s="384"/>
      <c r="J45" s="384"/>
      <c r="K45" s="384"/>
      <c r="L45" s="384"/>
      <c r="M45" s="384"/>
      <c r="N45" s="384"/>
      <c r="O45" s="384"/>
      <c r="P45" s="384"/>
      <c r="Q45" s="384"/>
      <c r="R45" s="384"/>
      <c r="S45" s="384"/>
      <c r="T45" s="384"/>
      <c r="U45" s="402"/>
      <c r="V45" s="384"/>
      <c r="W45" s="384"/>
      <c r="X45" s="384"/>
      <c r="Y45" s="384"/>
      <c r="Z45" s="383">
        <f t="shared" si="21"/>
        <v>0</v>
      </c>
      <c r="AA45" s="76"/>
      <c r="AB45" s="10"/>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A45" s="15">
        <f>+Z45-SUM(D45:Y45)</f>
        <v>0</v>
      </c>
    </row>
    <row r="46" spans="2:53" s="11" customFormat="1" ht="20.100000000000001" customHeight="1">
      <c r="B46" s="46"/>
      <c r="C46" s="51"/>
      <c r="D46" s="385"/>
      <c r="E46" s="385"/>
      <c r="F46" s="385"/>
      <c r="G46" s="385"/>
      <c r="H46" s="385"/>
      <c r="I46" s="385"/>
      <c r="J46" s="385"/>
      <c r="K46" s="385"/>
      <c r="L46" s="385"/>
      <c r="M46" s="385"/>
      <c r="N46" s="385"/>
      <c r="O46" s="385"/>
      <c r="P46" s="385"/>
      <c r="Q46" s="385"/>
      <c r="R46" s="385"/>
      <c r="S46" s="385"/>
      <c r="T46" s="385"/>
      <c r="U46" s="385"/>
      <c r="V46" s="385"/>
      <c r="W46" s="385"/>
      <c r="X46" s="385"/>
      <c r="Y46" s="385"/>
      <c r="Z46" s="383"/>
      <c r="AA46" s="76"/>
      <c r="AB46" s="10"/>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BA46" s="15"/>
    </row>
    <row r="47" spans="2:53" s="21" customFormat="1" ht="20.100000000000001" customHeight="1">
      <c r="B47" s="42"/>
      <c r="C47" s="50" t="s">
        <v>12</v>
      </c>
      <c r="D47" s="385">
        <f t="shared" ref="D47:Y47" si="23">SUM(D48:D49)</f>
        <v>0</v>
      </c>
      <c r="E47" s="385">
        <f t="shared" si="23"/>
        <v>0</v>
      </c>
      <c r="F47" s="385">
        <f t="shared" si="23"/>
        <v>0</v>
      </c>
      <c r="G47" s="385">
        <f t="shared" si="23"/>
        <v>0</v>
      </c>
      <c r="H47" s="385">
        <f t="shared" si="23"/>
        <v>0</v>
      </c>
      <c r="I47" s="385">
        <f t="shared" si="23"/>
        <v>0</v>
      </c>
      <c r="J47" s="385">
        <f t="shared" si="23"/>
        <v>0</v>
      </c>
      <c r="K47" s="385">
        <f t="shared" si="23"/>
        <v>0</v>
      </c>
      <c r="L47" s="385">
        <f t="shared" si="23"/>
        <v>0</v>
      </c>
      <c r="M47" s="385">
        <f t="shared" si="23"/>
        <v>0</v>
      </c>
      <c r="N47" s="385">
        <f t="shared" si="23"/>
        <v>0</v>
      </c>
      <c r="O47" s="385">
        <f t="shared" si="23"/>
        <v>0</v>
      </c>
      <c r="P47" s="385">
        <f t="shared" si="23"/>
        <v>0</v>
      </c>
      <c r="Q47" s="385">
        <f t="shared" si="23"/>
        <v>0</v>
      </c>
      <c r="R47" s="385">
        <f t="shared" si="23"/>
        <v>0</v>
      </c>
      <c r="S47" s="385">
        <f t="shared" si="23"/>
        <v>0</v>
      </c>
      <c r="T47" s="385">
        <f t="shared" si="23"/>
        <v>0</v>
      </c>
      <c r="U47" s="402"/>
      <c r="V47" s="385">
        <f t="shared" si="23"/>
        <v>0</v>
      </c>
      <c r="W47" s="385">
        <f t="shared" si="23"/>
        <v>0</v>
      </c>
      <c r="X47" s="385">
        <f t="shared" si="23"/>
        <v>0</v>
      </c>
      <c r="Y47" s="385">
        <f t="shared" si="23"/>
        <v>0</v>
      </c>
      <c r="Z47" s="383">
        <f t="shared" ref="Z47:Z54" si="24">SUM(D47:T47)+SUM(V47:Y47)</f>
        <v>0</v>
      </c>
      <c r="AA47" s="76"/>
      <c r="AB47" s="10"/>
      <c r="AC47" s="15">
        <f t="shared" ref="AC47:AY47" si="25">+D47-SUM(D48:D49)</f>
        <v>0</v>
      </c>
      <c r="AD47" s="15">
        <f t="shared" si="25"/>
        <v>0</v>
      </c>
      <c r="AE47" s="15">
        <f t="shared" si="25"/>
        <v>0</v>
      </c>
      <c r="AF47" s="15">
        <f t="shared" si="25"/>
        <v>0</v>
      </c>
      <c r="AG47" s="15">
        <f t="shared" si="25"/>
        <v>0</v>
      </c>
      <c r="AH47" s="15">
        <f t="shared" si="25"/>
        <v>0</v>
      </c>
      <c r="AI47" s="15">
        <f t="shared" si="25"/>
        <v>0</v>
      </c>
      <c r="AJ47" s="15">
        <f t="shared" si="25"/>
        <v>0</v>
      </c>
      <c r="AK47" s="15">
        <f t="shared" si="25"/>
        <v>0</v>
      </c>
      <c r="AL47" s="15">
        <f t="shared" si="25"/>
        <v>0</v>
      </c>
      <c r="AM47" s="15">
        <f t="shared" si="25"/>
        <v>0</v>
      </c>
      <c r="AN47" s="15">
        <f t="shared" si="25"/>
        <v>0</v>
      </c>
      <c r="AO47" s="15">
        <f t="shared" si="25"/>
        <v>0</v>
      </c>
      <c r="AP47" s="15">
        <f t="shared" si="25"/>
        <v>0</v>
      </c>
      <c r="AQ47" s="15">
        <f t="shared" si="25"/>
        <v>0</v>
      </c>
      <c r="AR47" s="15">
        <f t="shared" si="25"/>
        <v>0</v>
      </c>
      <c r="AS47" s="15">
        <f t="shared" si="25"/>
        <v>0</v>
      </c>
      <c r="AT47" s="15">
        <f t="shared" si="25"/>
        <v>0</v>
      </c>
      <c r="AU47" s="15">
        <f t="shared" si="25"/>
        <v>0</v>
      </c>
      <c r="AV47" s="15">
        <f t="shared" si="25"/>
        <v>0</v>
      </c>
      <c r="AW47" s="15">
        <f t="shared" si="25"/>
        <v>0</v>
      </c>
      <c r="AX47" s="15">
        <f t="shared" si="25"/>
        <v>0</v>
      </c>
      <c r="AY47" s="15">
        <f t="shared" si="25"/>
        <v>0</v>
      </c>
      <c r="AZ47" s="11"/>
      <c r="BA47" s="15">
        <f t="shared" si="4"/>
        <v>0</v>
      </c>
    </row>
    <row r="48" spans="2:53" s="11" customFormat="1" ht="20.100000000000001" customHeight="1">
      <c r="B48" s="46"/>
      <c r="C48" s="51" t="s">
        <v>52</v>
      </c>
      <c r="D48" s="384"/>
      <c r="E48" s="384"/>
      <c r="F48" s="384"/>
      <c r="G48" s="384"/>
      <c r="H48" s="384"/>
      <c r="I48" s="384"/>
      <c r="J48" s="384"/>
      <c r="K48" s="384"/>
      <c r="L48" s="384"/>
      <c r="M48" s="384"/>
      <c r="N48" s="384"/>
      <c r="O48" s="384"/>
      <c r="P48" s="384"/>
      <c r="Q48" s="384"/>
      <c r="R48" s="384"/>
      <c r="S48" s="384"/>
      <c r="T48" s="384"/>
      <c r="U48" s="402"/>
      <c r="V48" s="384"/>
      <c r="W48" s="384"/>
      <c r="X48" s="384"/>
      <c r="Y48" s="384"/>
      <c r="Z48" s="383">
        <f t="shared" si="24"/>
        <v>0</v>
      </c>
      <c r="AA48" s="76"/>
      <c r="AB48" s="20"/>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21"/>
      <c r="BA48" s="15">
        <f t="shared" si="4"/>
        <v>0</v>
      </c>
    </row>
    <row r="49" spans="2:53" s="11" customFormat="1" ht="20.100000000000001" customHeight="1">
      <c r="B49" s="45"/>
      <c r="C49" s="51" t="s">
        <v>53</v>
      </c>
      <c r="D49" s="384"/>
      <c r="E49" s="384"/>
      <c r="F49" s="384"/>
      <c r="G49" s="384"/>
      <c r="H49" s="384"/>
      <c r="I49" s="384"/>
      <c r="J49" s="384"/>
      <c r="K49" s="384"/>
      <c r="L49" s="384"/>
      <c r="M49" s="384"/>
      <c r="N49" s="384"/>
      <c r="O49" s="384"/>
      <c r="P49" s="384"/>
      <c r="Q49" s="384"/>
      <c r="R49" s="384"/>
      <c r="S49" s="384"/>
      <c r="T49" s="384"/>
      <c r="U49" s="402"/>
      <c r="V49" s="384"/>
      <c r="W49" s="384"/>
      <c r="X49" s="384"/>
      <c r="Y49" s="384"/>
      <c r="Z49" s="383">
        <f t="shared" si="24"/>
        <v>0</v>
      </c>
      <c r="AA49" s="76"/>
      <c r="AB49" s="10"/>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BA49" s="15">
        <f t="shared" si="4"/>
        <v>0</v>
      </c>
    </row>
    <row r="50" spans="2:53" s="216" customFormat="1" ht="30" customHeight="1">
      <c r="B50" s="211"/>
      <c r="C50" s="49" t="s">
        <v>47</v>
      </c>
      <c r="D50" s="387">
        <f>+SUM(D47,D36,D33)</f>
        <v>0</v>
      </c>
      <c r="E50" s="387">
        <f t="shared" ref="E50:Y50" si="26">+SUM(E47,E36,E33)</f>
        <v>0</v>
      </c>
      <c r="F50" s="387">
        <f t="shared" si="26"/>
        <v>0</v>
      </c>
      <c r="G50" s="387">
        <f t="shared" si="26"/>
        <v>0</v>
      </c>
      <c r="H50" s="387">
        <f t="shared" si="26"/>
        <v>0</v>
      </c>
      <c r="I50" s="387">
        <f t="shared" si="26"/>
        <v>0</v>
      </c>
      <c r="J50" s="387">
        <f t="shared" si="26"/>
        <v>0</v>
      </c>
      <c r="K50" s="387">
        <f t="shared" si="26"/>
        <v>0</v>
      </c>
      <c r="L50" s="387">
        <f t="shared" si="26"/>
        <v>0</v>
      </c>
      <c r="M50" s="387">
        <f t="shared" si="26"/>
        <v>0</v>
      </c>
      <c r="N50" s="387">
        <f t="shared" si="26"/>
        <v>0</v>
      </c>
      <c r="O50" s="387">
        <f t="shared" si="26"/>
        <v>0</v>
      </c>
      <c r="P50" s="387">
        <f t="shared" si="26"/>
        <v>0</v>
      </c>
      <c r="Q50" s="387">
        <f t="shared" si="26"/>
        <v>0</v>
      </c>
      <c r="R50" s="387">
        <f t="shared" si="26"/>
        <v>0</v>
      </c>
      <c r="S50" s="387">
        <f t="shared" si="26"/>
        <v>0</v>
      </c>
      <c r="T50" s="387">
        <f t="shared" si="26"/>
        <v>0</v>
      </c>
      <c r="U50" s="403"/>
      <c r="V50" s="387">
        <f t="shared" si="26"/>
        <v>0</v>
      </c>
      <c r="W50" s="387">
        <f t="shared" si="26"/>
        <v>0</v>
      </c>
      <c r="X50" s="387">
        <f t="shared" si="26"/>
        <v>0</v>
      </c>
      <c r="Y50" s="387">
        <f t="shared" si="26"/>
        <v>0</v>
      </c>
      <c r="Z50" s="388">
        <f t="shared" si="24"/>
        <v>0</v>
      </c>
      <c r="AA50" s="212"/>
      <c r="AB50" s="213"/>
      <c r="AC50" s="214">
        <f t="shared" ref="AC50:AY50" si="27">+D50-D33-D36-D47</f>
        <v>0</v>
      </c>
      <c r="AD50" s="214">
        <f t="shared" si="27"/>
        <v>0</v>
      </c>
      <c r="AE50" s="214">
        <f t="shared" si="27"/>
        <v>0</v>
      </c>
      <c r="AF50" s="214">
        <f t="shared" si="27"/>
        <v>0</v>
      </c>
      <c r="AG50" s="214">
        <f t="shared" si="27"/>
        <v>0</v>
      </c>
      <c r="AH50" s="214">
        <f t="shared" si="27"/>
        <v>0</v>
      </c>
      <c r="AI50" s="214">
        <f t="shared" si="27"/>
        <v>0</v>
      </c>
      <c r="AJ50" s="214">
        <f t="shared" si="27"/>
        <v>0</v>
      </c>
      <c r="AK50" s="214">
        <f t="shared" si="27"/>
        <v>0</v>
      </c>
      <c r="AL50" s="214">
        <f t="shared" si="27"/>
        <v>0</v>
      </c>
      <c r="AM50" s="214">
        <f t="shared" si="27"/>
        <v>0</v>
      </c>
      <c r="AN50" s="214">
        <f t="shared" si="27"/>
        <v>0</v>
      </c>
      <c r="AO50" s="214">
        <f t="shared" si="27"/>
        <v>0</v>
      </c>
      <c r="AP50" s="214">
        <f t="shared" si="27"/>
        <v>0</v>
      </c>
      <c r="AQ50" s="214">
        <f t="shared" si="27"/>
        <v>0</v>
      </c>
      <c r="AR50" s="214">
        <f t="shared" si="27"/>
        <v>0</v>
      </c>
      <c r="AS50" s="214">
        <f t="shared" si="27"/>
        <v>0</v>
      </c>
      <c r="AT50" s="214">
        <f t="shared" si="27"/>
        <v>0</v>
      </c>
      <c r="AU50" s="214">
        <f t="shared" si="27"/>
        <v>0</v>
      </c>
      <c r="AV50" s="214">
        <f t="shared" si="27"/>
        <v>0</v>
      </c>
      <c r="AW50" s="214">
        <f t="shared" si="27"/>
        <v>0</v>
      </c>
      <c r="AX50" s="214">
        <f t="shared" si="27"/>
        <v>0</v>
      </c>
      <c r="AY50" s="214">
        <f t="shared" si="27"/>
        <v>0</v>
      </c>
      <c r="AZ50" s="215"/>
      <c r="BA50" s="214">
        <f t="shared" si="4"/>
        <v>0</v>
      </c>
    </row>
    <row r="51" spans="2:53" s="21" customFormat="1" ht="20.100000000000001" customHeight="1">
      <c r="B51" s="42"/>
      <c r="C51" s="52" t="s">
        <v>143</v>
      </c>
      <c r="D51" s="389"/>
      <c r="E51" s="389"/>
      <c r="F51" s="389"/>
      <c r="G51" s="389"/>
      <c r="H51" s="389"/>
      <c r="I51" s="389"/>
      <c r="J51" s="389"/>
      <c r="K51" s="389"/>
      <c r="L51" s="389"/>
      <c r="M51" s="389"/>
      <c r="N51" s="389"/>
      <c r="O51" s="389"/>
      <c r="P51" s="389"/>
      <c r="Q51" s="389"/>
      <c r="R51" s="389"/>
      <c r="S51" s="389"/>
      <c r="T51" s="389"/>
      <c r="U51" s="404"/>
      <c r="V51" s="389"/>
      <c r="W51" s="389"/>
      <c r="X51" s="389"/>
      <c r="Y51" s="389"/>
      <c r="Z51" s="383">
        <f t="shared" si="24"/>
        <v>0</v>
      </c>
      <c r="AA51" s="76"/>
      <c r="AB51" s="20"/>
      <c r="AC51" s="15">
        <f t="shared" ref="AC51:AY51" si="28">+IF((D51+D52&gt;D50),111,0)</f>
        <v>0</v>
      </c>
      <c r="AD51" s="15">
        <f t="shared" si="28"/>
        <v>0</v>
      </c>
      <c r="AE51" s="15">
        <f t="shared" si="28"/>
        <v>0</v>
      </c>
      <c r="AF51" s="15">
        <f t="shared" si="28"/>
        <v>0</v>
      </c>
      <c r="AG51" s="15">
        <f t="shared" si="28"/>
        <v>0</v>
      </c>
      <c r="AH51" s="15">
        <f t="shared" si="28"/>
        <v>0</v>
      </c>
      <c r="AI51" s="15">
        <f t="shared" si="28"/>
        <v>0</v>
      </c>
      <c r="AJ51" s="15">
        <f t="shared" si="28"/>
        <v>0</v>
      </c>
      <c r="AK51" s="15">
        <f t="shared" si="28"/>
        <v>0</v>
      </c>
      <c r="AL51" s="15">
        <f t="shared" si="28"/>
        <v>0</v>
      </c>
      <c r="AM51" s="15">
        <f t="shared" si="28"/>
        <v>0</v>
      </c>
      <c r="AN51" s="15">
        <f t="shared" si="28"/>
        <v>0</v>
      </c>
      <c r="AO51" s="15">
        <f t="shared" si="28"/>
        <v>0</v>
      </c>
      <c r="AP51" s="15">
        <f t="shared" si="28"/>
        <v>0</v>
      </c>
      <c r="AQ51" s="15">
        <f t="shared" si="28"/>
        <v>0</v>
      </c>
      <c r="AR51" s="15">
        <f t="shared" si="28"/>
        <v>0</v>
      </c>
      <c r="AS51" s="15">
        <f t="shared" si="28"/>
        <v>0</v>
      </c>
      <c r="AT51" s="15">
        <f t="shared" si="28"/>
        <v>0</v>
      </c>
      <c r="AU51" s="15">
        <f t="shared" si="28"/>
        <v>0</v>
      </c>
      <c r="AV51" s="15">
        <f t="shared" si="28"/>
        <v>0</v>
      </c>
      <c r="AW51" s="15">
        <f t="shared" si="28"/>
        <v>0</v>
      </c>
      <c r="AX51" s="15">
        <f t="shared" si="28"/>
        <v>0</v>
      </c>
      <c r="AY51" s="15">
        <f t="shared" si="28"/>
        <v>0</v>
      </c>
      <c r="BA51" s="19">
        <f>+Z51-SUM(D51:Y51)</f>
        <v>0</v>
      </c>
    </row>
    <row r="52" spans="2:53" s="21" customFormat="1" ht="20.100000000000001" customHeight="1">
      <c r="B52" s="43"/>
      <c r="C52" s="52" t="s">
        <v>144</v>
      </c>
      <c r="D52" s="389"/>
      <c r="E52" s="389"/>
      <c r="F52" s="389"/>
      <c r="G52" s="389"/>
      <c r="H52" s="389"/>
      <c r="I52" s="389"/>
      <c r="J52" s="389"/>
      <c r="K52" s="389"/>
      <c r="L52" s="389"/>
      <c r="M52" s="389"/>
      <c r="N52" s="389"/>
      <c r="O52" s="389"/>
      <c r="P52" s="389"/>
      <c r="Q52" s="389"/>
      <c r="R52" s="389"/>
      <c r="S52" s="389"/>
      <c r="T52" s="389"/>
      <c r="U52" s="404"/>
      <c r="V52" s="389"/>
      <c r="W52" s="389"/>
      <c r="X52" s="389"/>
      <c r="Y52" s="389"/>
      <c r="Z52" s="383">
        <f t="shared" si="24"/>
        <v>0</v>
      </c>
      <c r="AA52" s="76"/>
      <c r="AB52" s="20"/>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BA52" s="19">
        <f>+Z52-SUM(D52:Y52)</f>
        <v>0</v>
      </c>
    </row>
    <row r="53" spans="2:53" s="21" customFormat="1" ht="20.100000000000001" customHeight="1">
      <c r="B53" s="43"/>
      <c r="C53" s="52" t="s">
        <v>103</v>
      </c>
      <c r="D53" s="389"/>
      <c r="E53" s="389"/>
      <c r="F53" s="389"/>
      <c r="G53" s="389"/>
      <c r="H53" s="389"/>
      <c r="I53" s="389"/>
      <c r="J53" s="389"/>
      <c r="K53" s="389"/>
      <c r="L53" s="389"/>
      <c r="M53" s="389"/>
      <c r="N53" s="389"/>
      <c r="O53" s="389"/>
      <c r="P53" s="389"/>
      <c r="Q53" s="389"/>
      <c r="R53" s="389"/>
      <c r="S53" s="389"/>
      <c r="T53" s="389"/>
      <c r="U53" s="404"/>
      <c r="V53" s="389"/>
      <c r="W53" s="389"/>
      <c r="X53" s="389"/>
      <c r="Y53" s="389"/>
      <c r="Z53" s="383">
        <f t="shared" si="24"/>
        <v>0</v>
      </c>
      <c r="AA53" s="76"/>
      <c r="AB53" s="20"/>
      <c r="AC53" s="15">
        <f t="shared" ref="AC53:AY53" si="29">+IF((D53&gt;D50),111,0)</f>
        <v>0</v>
      </c>
      <c r="AD53" s="15">
        <f t="shared" si="29"/>
        <v>0</v>
      </c>
      <c r="AE53" s="15">
        <f t="shared" si="29"/>
        <v>0</v>
      </c>
      <c r="AF53" s="15">
        <f t="shared" si="29"/>
        <v>0</v>
      </c>
      <c r="AG53" s="15">
        <f t="shared" si="29"/>
        <v>0</v>
      </c>
      <c r="AH53" s="15">
        <f t="shared" si="29"/>
        <v>0</v>
      </c>
      <c r="AI53" s="15">
        <f t="shared" si="29"/>
        <v>0</v>
      </c>
      <c r="AJ53" s="15">
        <f t="shared" si="29"/>
        <v>0</v>
      </c>
      <c r="AK53" s="15">
        <f t="shared" si="29"/>
        <v>0</v>
      </c>
      <c r="AL53" s="15">
        <f t="shared" si="29"/>
        <v>0</v>
      </c>
      <c r="AM53" s="15">
        <f t="shared" si="29"/>
        <v>0</v>
      </c>
      <c r="AN53" s="15">
        <f t="shared" si="29"/>
        <v>0</v>
      </c>
      <c r="AO53" s="15">
        <f t="shared" si="29"/>
        <v>0</v>
      </c>
      <c r="AP53" s="15">
        <f t="shared" si="29"/>
        <v>0</v>
      </c>
      <c r="AQ53" s="15">
        <f t="shared" si="29"/>
        <v>0</v>
      </c>
      <c r="AR53" s="15">
        <f t="shared" si="29"/>
        <v>0</v>
      </c>
      <c r="AS53" s="15">
        <f t="shared" si="29"/>
        <v>0</v>
      </c>
      <c r="AT53" s="15">
        <f t="shared" si="29"/>
        <v>0</v>
      </c>
      <c r="AU53" s="15">
        <f t="shared" si="29"/>
        <v>0</v>
      </c>
      <c r="AV53" s="15">
        <f t="shared" si="29"/>
        <v>0</v>
      </c>
      <c r="AW53" s="15">
        <f t="shared" si="29"/>
        <v>0</v>
      </c>
      <c r="AX53" s="15">
        <f t="shared" si="29"/>
        <v>0</v>
      </c>
      <c r="AY53" s="15">
        <f t="shared" si="29"/>
        <v>0</v>
      </c>
      <c r="BA53" s="19">
        <f t="shared" si="4"/>
        <v>0</v>
      </c>
    </row>
    <row r="54" spans="2:53" s="11" customFormat="1" ht="20.100000000000001" customHeight="1">
      <c r="B54" s="45"/>
      <c r="C54" s="52" t="s">
        <v>95</v>
      </c>
      <c r="D54" s="390"/>
      <c r="E54" s="389"/>
      <c r="F54" s="390"/>
      <c r="G54" s="390"/>
      <c r="H54" s="389"/>
      <c r="I54" s="390"/>
      <c r="J54" s="390"/>
      <c r="K54" s="390"/>
      <c r="L54" s="389"/>
      <c r="M54" s="390"/>
      <c r="N54" s="389"/>
      <c r="O54" s="390"/>
      <c r="P54" s="390"/>
      <c r="Q54" s="390"/>
      <c r="R54" s="390"/>
      <c r="S54" s="389"/>
      <c r="T54" s="390"/>
      <c r="U54" s="390"/>
      <c r="V54" s="390"/>
      <c r="W54" s="389"/>
      <c r="X54" s="390"/>
      <c r="Y54" s="389"/>
      <c r="Z54" s="383">
        <f t="shared" si="24"/>
        <v>0</v>
      </c>
      <c r="AA54" s="76"/>
      <c r="AB54" s="20"/>
      <c r="AC54" s="15"/>
      <c r="AD54" s="15">
        <f>+IF((E54&gt;E50),111,0)</f>
        <v>0</v>
      </c>
      <c r="AE54" s="15"/>
      <c r="AF54" s="15"/>
      <c r="AG54" s="15">
        <f>+IF((H54&gt;H50),111,0)</f>
        <v>0</v>
      </c>
      <c r="AH54" s="15"/>
      <c r="AI54" s="15"/>
      <c r="AJ54" s="15"/>
      <c r="AK54" s="15">
        <f>+IF((L54&gt;L50),111,0)</f>
        <v>0</v>
      </c>
      <c r="AL54" s="15"/>
      <c r="AM54" s="15">
        <f>+IF((N54&gt;N50),111,0)</f>
        <v>0</v>
      </c>
      <c r="AN54" s="15"/>
      <c r="AO54" s="15"/>
      <c r="AP54" s="15"/>
      <c r="AQ54" s="15"/>
      <c r="AR54" s="15">
        <f>+IF((S54&gt;S50),111,0)</f>
        <v>0</v>
      </c>
      <c r="AS54" s="15"/>
      <c r="AT54" s="15"/>
      <c r="AU54" s="15"/>
      <c r="AV54" s="15">
        <f>+IF((W54&gt;W50),111,0)</f>
        <v>0</v>
      </c>
      <c r="AW54" s="15"/>
      <c r="AX54" s="15">
        <f>+IF((Y54&gt;Y50),111,0)</f>
        <v>0</v>
      </c>
      <c r="AY54" s="15">
        <f>+IF((Z54&gt;Z50),111,0)</f>
        <v>0</v>
      </c>
      <c r="AZ54" s="21"/>
      <c r="BA54" s="19">
        <f>+Z54-SUM(D54:Y54)</f>
        <v>0</v>
      </c>
    </row>
    <row r="55" spans="2:53" s="11" customFormat="1" ht="20.100000000000001" customHeight="1">
      <c r="B55" s="46"/>
      <c r="C55" s="52" t="s">
        <v>150</v>
      </c>
      <c r="D55" s="405"/>
      <c r="E55" s="389"/>
      <c r="F55" s="405"/>
      <c r="G55" s="405"/>
      <c r="H55" s="389"/>
      <c r="I55" s="405"/>
      <c r="J55" s="405"/>
      <c r="K55" s="405"/>
      <c r="L55" s="389"/>
      <c r="M55" s="405"/>
      <c r="N55" s="389"/>
      <c r="O55" s="405"/>
      <c r="P55" s="405"/>
      <c r="Q55" s="405"/>
      <c r="R55" s="405"/>
      <c r="S55" s="389"/>
      <c r="T55" s="405"/>
      <c r="U55" s="405"/>
      <c r="V55" s="405"/>
      <c r="W55" s="389"/>
      <c r="X55" s="405"/>
      <c r="Y55" s="407"/>
      <c r="Z55" s="408"/>
      <c r="AA55" s="76"/>
      <c r="AB55" s="20"/>
      <c r="AC55" s="15"/>
      <c r="AD55" s="15"/>
      <c r="AE55" s="15"/>
      <c r="AF55" s="15"/>
      <c r="AG55" s="15"/>
      <c r="AH55" s="15"/>
      <c r="AI55" s="15"/>
      <c r="AJ55" s="15"/>
      <c r="AK55" s="15"/>
      <c r="AL55" s="15"/>
      <c r="AM55" s="15"/>
      <c r="AN55" s="15"/>
      <c r="AO55" s="15"/>
      <c r="AP55" s="15"/>
      <c r="AQ55" s="15"/>
      <c r="AR55" s="15"/>
      <c r="AS55" s="15"/>
      <c r="AT55" s="15"/>
      <c r="AU55" s="15"/>
      <c r="AV55" s="15"/>
      <c r="AW55" s="15"/>
      <c r="AX55" s="15"/>
      <c r="AY55" s="15">
        <f>+IF(Z55&gt;Z50,111,0)</f>
        <v>0</v>
      </c>
      <c r="AZ55" s="21"/>
      <c r="BA55" s="19"/>
    </row>
    <row r="56" spans="2:53" s="11" customFormat="1" ht="20.100000000000001" customHeight="1">
      <c r="B56" s="46"/>
      <c r="C56" s="52" t="s">
        <v>175</v>
      </c>
      <c r="D56" s="405"/>
      <c r="E56" s="405"/>
      <c r="F56" s="405"/>
      <c r="G56" s="405"/>
      <c r="H56" s="405"/>
      <c r="I56" s="405"/>
      <c r="J56" s="405"/>
      <c r="K56" s="405"/>
      <c r="L56" s="405"/>
      <c r="M56" s="405"/>
      <c r="N56" s="405"/>
      <c r="O56" s="405"/>
      <c r="P56" s="405"/>
      <c r="Q56" s="405"/>
      <c r="R56" s="405"/>
      <c r="S56" s="405"/>
      <c r="T56" s="405"/>
      <c r="U56" s="405"/>
      <c r="V56" s="405"/>
      <c r="W56" s="405"/>
      <c r="X56" s="405"/>
      <c r="Y56" s="407"/>
      <c r="Z56" s="408"/>
      <c r="AA56" s="76"/>
      <c r="AB56" s="20"/>
      <c r="AC56" s="15"/>
      <c r="AD56" s="15"/>
      <c r="AE56" s="15"/>
      <c r="AF56" s="15"/>
      <c r="AG56" s="15"/>
      <c r="AH56" s="15"/>
      <c r="AI56" s="15"/>
      <c r="AJ56" s="15"/>
      <c r="AK56" s="15"/>
      <c r="AL56" s="15"/>
      <c r="AM56" s="15"/>
      <c r="AN56" s="15"/>
      <c r="AO56" s="15"/>
      <c r="AP56" s="15"/>
      <c r="AQ56" s="15"/>
      <c r="AR56" s="15"/>
      <c r="AS56" s="15"/>
      <c r="AT56" s="15"/>
      <c r="AU56" s="15"/>
      <c r="AV56" s="15"/>
      <c r="AW56" s="15"/>
      <c r="AX56" s="15"/>
      <c r="AY56" s="15">
        <f>+IF(Z56&gt;Z50,111,0)</f>
        <v>0</v>
      </c>
      <c r="AZ56" s="21"/>
      <c r="BA56" s="19"/>
    </row>
    <row r="57" spans="2:53" s="11" customFormat="1" ht="30" customHeight="1">
      <c r="B57" s="46"/>
      <c r="C57" s="49" t="s">
        <v>60</v>
      </c>
      <c r="D57" s="410"/>
      <c r="E57" s="410"/>
      <c r="F57" s="410"/>
      <c r="G57" s="410"/>
      <c r="H57" s="410"/>
      <c r="I57" s="410"/>
      <c r="J57" s="410"/>
      <c r="K57" s="410"/>
      <c r="L57" s="410"/>
      <c r="M57" s="410"/>
      <c r="N57" s="410"/>
      <c r="O57" s="410"/>
      <c r="P57" s="410"/>
      <c r="Q57" s="410"/>
      <c r="R57" s="410"/>
      <c r="S57" s="410"/>
      <c r="T57" s="410"/>
      <c r="U57" s="410"/>
      <c r="V57" s="410"/>
      <c r="W57" s="410"/>
      <c r="X57" s="410"/>
      <c r="Y57" s="410"/>
      <c r="Z57" s="394"/>
      <c r="AA57" s="76"/>
      <c r="AB57" s="10"/>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BA57" s="16">
        <f t="shared" si="4"/>
        <v>0</v>
      </c>
    </row>
    <row r="58" spans="2:53" s="11" customFormat="1" ht="20.100000000000001" customHeight="1">
      <c r="B58" s="46"/>
      <c r="C58" s="188" t="s">
        <v>148</v>
      </c>
      <c r="D58" s="384"/>
      <c r="E58" s="384"/>
      <c r="F58" s="384"/>
      <c r="G58" s="384"/>
      <c r="H58" s="384"/>
      <c r="I58" s="384"/>
      <c r="J58" s="384"/>
      <c r="K58" s="384"/>
      <c r="L58" s="384"/>
      <c r="M58" s="384"/>
      <c r="N58" s="384"/>
      <c r="O58" s="384"/>
      <c r="P58" s="384"/>
      <c r="Q58" s="384"/>
      <c r="R58" s="384"/>
      <c r="S58" s="384"/>
      <c r="T58" s="384"/>
      <c r="U58" s="402"/>
      <c r="V58" s="384"/>
      <c r="W58" s="384"/>
      <c r="X58" s="384"/>
      <c r="Y58" s="384"/>
      <c r="Z58" s="383">
        <f t="shared" ref="Z58:Z63" si="30">SUM(D58:T58)+SUM(V58:Y58)</f>
        <v>0</v>
      </c>
      <c r="AA58" s="76"/>
      <c r="AB58" s="10"/>
      <c r="AC58" s="15">
        <f t="shared" ref="AC58:AY58" si="31">+D50-SUM(D58:D63)</f>
        <v>0</v>
      </c>
      <c r="AD58" s="15">
        <f t="shared" si="31"/>
        <v>0</v>
      </c>
      <c r="AE58" s="15">
        <f t="shared" si="31"/>
        <v>0</v>
      </c>
      <c r="AF58" s="15">
        <f t="shared" si="31"/>
        <v>0</v>
      </c>
      <c r="AG58" s="15">
        <f t="shared" si="31"/>
        <v>0</v>
      </c>
      <c r="AH58" s="15">
        <f t="shared" si="31"/>
        <v>0</v>
      </c>
      <c r="AI58" s="15">
        <f t="shared" si="31"/>
        <v>0</v>
      </c>
      <c r="AJ58" s="15">
        <f t="shared" si="31"/>
        <v>0</v>
      </c>
      <c r="AK58" s="15">
        <f t="shared" si="31"/>
        <v>0</v>
      </c>
      <c r="AL58" s="15">
        <f t="shared" si="31"/>
        <v>0</v>
      </c>
      <c r="AM58" s="15">
        <f t="shared" si="31"/>
        <v>0</v>
      </c>
      <c r="AN58" s="15">
        <f t="shared" si="31"/>
        <v>0</v>
      </c>
      <c r="AO58" s="15">
        <f t="shared" si="31"/>
        <v>0</v>
      </c>
      <c r="AP58" s="15">
        <f t="shared" si="31"/>
        <v>0</v>
      </c>
      <c r="AQ58" s="15">
        <f t="shared" si="31"/>
        <v>0</v>
      </c>
      <c r="AR58" s="15">
        <f t="shared" si="31"/>
        <v>0</v>
      </c>
      <c r="AS58" s="15">
        <f t="shared" si="31"/>
        <v>0</v>
      </c>
      <c r="AT58" s="15">
        <f t="shared" si="31"/>
        <v>0</v>
      </c>
      <c r="AU58" s="15">
        <f t="shared" si="31"/>
        <v>0</v>
      </c>
      <c r="AV58" s="15">
        <f t="shared" si="31"/>
        <v>0</v>
      </c>
      <c r="AW58" s="15">
        <f t="shared" si="31"/>
        <v>0</v>
      </c>
      <c r="AX58" s="15">
        <f t="shared" si="31"/>
        <v>0</v>
      </c>
      <c r="AY58" s="15">
        <f t="shared" si="31"/>
        <v>0</v>
      </c>
      <c r="AZ58" s="21"/>
      <c r="BA58" s="19">
        <f>+Z58-SUM(D58:Y58)</f>
        <v>0</v>
      </c>
    </row>
    <row r="59" spans="2:53" s="11" customFormat="1" ht="20.100000000000001" customHeight="1">
      <c r="B59" s="46"/>
      <c r="C59" s="188" t="s">
        <v>149</v>
      </c>
      <c r="D59" s="384"/>
      <c r="E59" s="384"/>
      <c r="F59" s="384"/>
      <c r="G59" s="384"/>
      <c r="H59" s="384"/>
      <c r="I59" s="384"/>
      <c r="J59" s="384"/>
      <c r="K59" s="384"/>
      <c r="L59" s="384"/>
      <c r="M59" s="384"/>
      <c r="N59" s="384"/>
      <c r="O59" s="384"/>
      <c r="P59" s="384"/>
      <c r="Q59" s="384"/>
      <c r="R59" s="384"/>
      <c r="S59" s="384"/>
      <c r="T59" s="384"/>
      <c r="U59" s="402"/>
      <c r="V59" s="384"/>
      <c r="W59" s="384"/>
      <c r="X59" s="384"/>
      <c r="Y59" s="384"/>
      <c r="Z59" s="383">
        <f t="shared" si="30"/>
        <v>0</v>
      </c>
      <c r="AA59" s="76"/>
      <c r="AB59" s="10"/>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21"/>
      <c r="BA59" s="19">
        <f>+Z59-SUM(D59:Y59)</f>
        <v>0</v>
      </c>
    </row>
    <row r="60" spans="2:53" s="11" customFormat="1" ht="20.100000000000001" customHeight="1">
      <c r="B60" s="45"/>
      <c r="C60" s="51" t="s">
        <v>191</v>
      </c>
      <c r="D60" s="384"/>
      <c r="E60" s="384"/>
      <c r="F60" s="384"/>
      <c r="G60" s="384"/>
      <c r="H60" s="384"/>
      <c r="I60" s="384"/>
      <c r="J60" s="384"/>
      <c r="K60" s="384"/>
      <c r="L60" s="384"/>
      <c r="M60" s="384"/>
      <c r="N60" s="384"/>
      <c r="O60" s="384"/>
      <c r="P60" s="384"/>
      <c r="Q60" s="384"/>
      <c r="R60" s="384"/>
      <c r="S60" s="384"/>
      <c r="T60" s="384"/>
      <c r="U60" s="402"/>
      <c r="V60" s="384"/>
      <c r="W60" s="384"/>
      <c r="X60" s="384"/>
      <c r="Y60" s="384"/>
      <c r="Z60" s="383">
        <f t="shared" si="30"/>
        <v>0</v>
      </c>
      <c r="AA60" s="76"/>
      <c r="AB60" s="10"/>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BA60" s="14">
        <f t="shared" si="4"/>
        <v>0</v>
      </c>
    </row>
    <row r="61" spans="2:53" s="11" customFormat="1" ht="20.100000000000001" customHeight="1">
      <c r="B61" s="201"/>
      <c r="C61" s="51" t="s">
        <v>192</v>
      </c>
      <c r="D61" s="384"/>
      <c r="E61" s="384"/>
      <c r="F61" s="384"/>
      <c r="G61" s="384"/>
      <c r="H61" s="384"/>
      <c r="I61" s="384"/>
      <c r="J61" s="384"/>
      <c r="K61" s="384"/>
      <c r="L61" s="384"/>
      <c r="M61" s="384"/>
      <c r="N61" s="384"/>
      <c r="O61" s="384"/>
      <c r="P61" s="384"/>
      <c r="Q61" s="384"/>
      <c r="R61" s="384"/>
      <c r="S61" s="384"/>
      <c r="T61" s="384"/>
      <c r="U61" s="402"/>
      <c r="V61" s="384"/>
      <c r="W61" s="384"/>
      <c r="X61" s="384"/>
      <c r="Y61" s="384"/>
      <c r="Z61" s="383">
        <f t="shared" si="30"/>
        <v>0</v>
      </c>
      <c r="AA61" s="76"/>
      <c r="AB61" s="10"/>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BA61" s="14">
        <f t="shared" si="4"/>
        <v>0</v>
      </c>
    </row>
    <row r="62" spans="2:53" s="11" customFormat="1" ht="20.100000000000001" customHeight="1">
      <c r="B62" s="45"/>
      <c r="C62" s="51" t="s">
        <v>193</v>
      </c>
      <c r="D62" s="384"/>
      <c r="E62" s="384"/>
      <c r="F62" s="384"/>
      <c r="G62" s="384"/>
      <c r="H62" s="384"/>
      <c r="I62" s="384"/>
      <c r="J62" s="384"/>
      <c r="K62" s="384"/>
      <c r="L62" s="384"/>
      <c r="M62" s="384"/>
      <c r="N62" s="384"/>
      <c r="O62" s="384"/>
      <c r="P62" s="384"/>
      <c r="Q62" s="384"/>
      <c r="R62" s="384"/>
      <c r="S62" s="384"/>
      <c r="T62" s="384"/>
      <c r="U62" s="402"/>
      <c r="V62" s="384"/>
      <c r="W62" s="384"/>
      <c r="X62" s="384"/>
      <c r="Y62" s="384"/>
      <c r="Z62" s="383">
        <f t="shared" si="30"/>
        <v>0</v>
      </c>
      <c r="AA62" s="76"/>
      <c r="AB62" s="10"/>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BA62" s="14">
        <f t="shared" si="4"/>
        <v>0</v>
      </c>
    </row>
    <row r="63" spans="2:53" s="11" customFormat="1" ht="20.100000000000001" customHeight="1">
      <c r="B63" s="46"/>
      <c r="C63" s="51" t="s">
        <v>194</v>
      </c>
      <c r="D63" s="384"/>
      <c r="E63" s="384"/>
      <c r="F63" s="384"/>
      <c r="G63" s="384"/>
      <c r="H63" s="384"/>
      <c r="I63" s="384"/>
      <c r="J63" s="384"/>
      <c r="K63" s="384"/>
      <c r="L63" s="384"/>
      <c r="M63" s="384"/>
      <c r="N63" s="384"/>
      <c r="O63" s="384"/>
      <c r="P63" s="384"/>
      <c r="Q63" s="384"/>
      <c r="R63" s="384"/>
      <c r="S63" s="384"/>
      <c r="T63" s="384"/>
      <c r="U63" s="402"/>
      <c r="V63" s="384"/>
      <c r="W63" s="384"/>
      <c r="X63" s="384"/>
      <c r="Y63" s="384"/>
      <c r="Z63" s="383">
        <f t="shared" si="30"/>
        <v>0</v>
      </c>
      <c r="AA63" s="76"/>
      <c r="AB63" s="10"/>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BA63" s="14">
        <f t="shared" si="4"/>
        <v>0</v>
      </c>
    </row>
    <row r="64" spans="2:53" s="11" customFormat="1" ht="30" customHeight="1">
      <c r="B64" s="46"/>
      <c r="C64" s="49" t="s">
        <v>90</v>
      </c>
      <c r="D64" s="395"/>
      <c r="E64" s="395"/>
      <c r="F64" s="395"/>
      <c r="G64" s="395"/>
      <c r="H64" s="395"/>
      <c r="I64" s="395"/>
      <c r="J64" s="395"/>
      <c r="K64" s="395"/>
      <c r="L64" s="395"/>
      <c r="M64" s="395"/>
      <c r="N64" s="395"/>
      <c r="O64" s="395"/>
      <c r="P64" s="395"/>
      <c r="Q64" s="395"/>
      <c r="R64" s="395"/>
      <c r="S64" s="395"/>
      <c r="T64" s="395"/>
      <c r="U64" s="395"/>
      <c r="V64" s="395"/>
      <c r="W64" s="395"/>
      <c r="X64" s="395"/>
      <c r="Y64" s="395"/>
      <c r="Z64" s="394"/>
      <c r="AA64" s="76"/>
      <c r="AB64" s="10"/>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BA64" s="202">
        <f t="shared" si="4"/>
        <v>0</v>
      </c>
    </row>
    <row r="65" spans="2:53" s="11" customFormat="1" ht="20.100000000000001" customHeight="1">
      <c r="B65" s="45"/>
      <c r="C65" s="50" t="s">
        <v>10</v>
      </c>
      <c r="D65" s="385">
        <f>SUM(D66:D67)</f>
        <v>0</v>
      </c>
      <c r="E65" s="385">
        <f t="shared" ref="E65:Y65" si="32">SUM(E66:E67)</f>
        <v>0</v>
      </c>
      <c r="F65" s="385">
        <f t="shared" si="32"/>
        <v>0</v>
      </c>
      <c r="G65" s="385">
        <f t="shared" si="32"/>
        <v>0</v>
      </c>
      <c r="H65" s="385">
        <f t="shared" si="32"/>
        <v>0</v>
      </c>
      <c r="I65" s="385">
        <f t="shared" si="32"/>
        <v>0</v>
      </c>
      <c r="J65" s="385">
        <f t="shared" si="32"/>
        <v>0</v>
      </c>
      <c r="K65" s="385">
        <f t="shared" si="32"/>
        <v>0</v>
      </c>
      <c r="L65" s="385">
        <f t="shared" si="32"/>
        <v>0</v>
      </c>
      <c r="M65" s="385">
        <f t="shared" si="32"/>
        <v>0</v>
      </c>
      <c r="N65" s="385">
        <f t="shared" si="32"/>
        <v>0</v>
      </c>
      <c r="O65" s="385">
        <f t="shared" si="32"/>
        <v>0</v>
      </c>
      <c r="P65" s="385">
        <f t="shared" si="32"/>
        <v>0</v>
      </c>
      <c r="Q65" s="385">
        <f t="shared" si="32"/>
        <v>0</v>
      </c>
      <c r="R65" s="385">
        <f t="shared" si="32"/>
        <v>0</v>
      </c>
      <c r="S65" s="385">
        <f t="shared" si="32"/>
        <v>0</v>
      </c>
      <c r="T65" s="385">
        <f t="shared" si="32"/>
        <v>0</v>
      </c>
      <c r="U65" s="402"/>
      <c r="V65" s="385">
        <f t="shared" si="32"/>
        <v>0</v>
      </c>
      <c r="W65" s="385">
        <f t="shared" si="32"/>
        <v>0</v>
      </c>
      <c r="X65" s="385">
        <f t="shared" si="32"/>
        <v>0</v>
      </c>
      <c r="Y65" s="385">
        <f t="shared" si="32"/>
        <v>0</v>
      </c>
      <c r="Z65" s="383">
        <f t="shared" ref="Z65:Z70" si="33">SUM(D65:T65)+SUM(V65:Y65)</f>
        <v>0</v>
      </c>
      <c r="AA65" s="76"/>
      <c r="AB65" s="10"/>
      <c r="AC65" s="15">
        <f t="shared" ref="AC65:AY65" si="34">+D65-SUM(D66:D67)</f>
        <v>0</v>
      </c>
      <c r="AD65" s="15">
        <f t="shared" si="34"/>
        <v>0</v>
      </c>
      <c r="AE65" s="15">
        <f t="shared" si="34"/>
        <v>0</v>
      </c>
      <c r="AF65" s="15">
        <f t="shared" si="34"/>
        <v>0</v>
      </c>
      <c r="AG65" s="15">
        <f t="shared" si="34"/>
        <v>0</v>
      </c>
      <c r="AH65" s="15">
        <f t="shared" si="34"/>
        <v>0</v>
      </c>
      <c r="AI65" s="15">
        <f t="shared" si="34"/>
        <v>0</v>
      </c>
      <c r="AJ65" s="15">
        <f t="shared" si="34"/>
        <v>0</v>
      </c>
      <c r="AK65" s="15">
        <f t="shared" si="34"/>
        <v>0</v>
      </c>
      <c r="AL65" s="15">
        <f t="shared" si="34"/>
        <v>0</v>
      </c>
      <c r="AM65" s="15">
        <f t="shared" si="34"/>
        <v>0</v>
      </c>
      <c r="AN65" s="15">
        <f t="shared" si="34"/>
        <v>0</v>
      </c>
      <c r="AO65" s="15">
        <f t="shared" si="34"/>
        <v>0</v>
      </c>
      <c r="AP65" s="15">
        <f t="shared" si="34"/>
        <v>0</v>
      </c>
      <c r="AQ65" s="15">
        <f t="shared" si="34"/>
        <v>0</v>
      </c>
      <c r="AR65" s="15">
        <f t="shared" si="34"/>
        <v>0</v>
      </c>
      <c r="AS65" s="15">
        <f t="shared" si="34"/>
        <v>0</v>
      </c>
      <c r="AT65" s="15">
        <f t="shared" si="34"/>
        <v>0</v>
      </c>
      <c r="AU65" s="15">
        <f t="shared" si="34"/>
        <v>0</v>
      </c>
      <c r="AV65" s="15">
        <f t="shared" si="34"/>
        <v>0</v>
      </c>
      <c r="AW65" s="15">
        <f t="shared" si="34"/>
        <v>0</v>
      </c>
      <c r="AX65" s="15">
        <f t="shared" si="34"/>
        <v>0</v>
      </c>
      <c r="AY65" s="15">
        <f t="shared" si="34"/>
        <v>0</v>
      </c>
      <c r="BA65" s="15">
        <f t="shared" si="4"/>
        <v>0</v>
      </c>
    </row>
    <row r="66" spans="2:53" s="11" customFormat="1" ht="20.100000000000001" customHeight="1">
      <c r="B66" s="45"/>
      <c r="C66" s="51" t="s">
        <v>52</v>
      </c>
      <c r="D66" s="384"/>
      <c r="E66" s="384"/>
      <c r="F66" s="384"/>
      <c r="G66" s="384"/>
      <c r="H66" s="384"/>
      <c r="I66" s="384"/>
      <c r="J66" s="384"/>
      <c r="K66" s="384"/>
      <c r="L66" s="384"/>
      <c r="M66" s="384"/>
      <c r="N66" s="384"/>
      <c r="O66" s="384"/>
      <c r="P66" s="384"/>
      <c r="Q66" s="384"/>
      <c r="R66" s="384"/>
      <c r="S66" s="384"/>
      <c r="T66" s="384"/>
      <c r="U66" s="402"/>
      <c r="V66" s="384"/>
      <c r="W66" s="384"/>
      <c r="X66" s="384"/>
      <c r="Y66" s="384"/>
      <c r="Z66" s="383">
        <f t="shared" si="33"/>
        <v>0</v>
      </c>
      <c r="AA66" s="76"/>
      <c r="AB66" s="10"/>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BA66" s="15">
        <f t="shared" si="4"/>
        <v>0</v>
      </c>
    </row>
    <row r="67" spans="2:53" s="11" customFormat="1" ht="20.100000000000001" customHeight="1">
      <c r="B67" s="45"/>
      <c r="C67" s="51" t="s">
        <v>53</v>
      </c>
      <c r="D67" s="384"/>
      <c r="E67" s="384"/>
      <c r="F67" s="384"/>
      <c r="G67" s="384"/>
      <c r="H67" s="384"/>
      <c r="I67" s="384"/>
      <c r="J67" s="384"/>
      <c r="K67" s="384"/>
      <c r="L67" s="384"/>
      <c r="M67" s="384"/>
      <c r="N67" s="384"/>
      <c r="O67" s="384"/>
      <c r="P67" s="384"/>
      <c r="Q67" s="384"/>
      <c r="R67" s="384"/>
      <c r="S67" s="384"/>
      <c r="T67" s="384"/>
      <c r="U67" s="402"/>
      <c r="V67" s="384"/>
      <c r="W67" s="384"/>
      <c r="X67" s="384"/>
      <c r="Y67" s="384"/>
      <c r="Z67" s="383">
        <f t="shared" si="33"/>
        <v>0</v>
      </c>
      <c r="AA67" s="76"/>
      <c r="AB67" s="10"/>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BA67" s="15">
        <f t="shared" si="4"/>
        <v>0</v>
      </c>
    </row>
    <row r="68" spans="2:53" s="11" customFormat="1" ht="20.100000000000001" customHeight="1">
      <c r="B68" s="46"/>
      <c r="C68" s="50" t="s">
        <v>11</v>
      </c>
      <c r="D68" s="385">
        <f t="shared" ref="D68:Y68" si="35">SUM(D69:D70)</f>
        <v>0</v>
      </c>
      <c r="E68" s="385">
        <f t="shared" si="35"/>
        <v>0</v>
      </c>
      <c r="F68" s="385">
        <f t="shared" si="35"/>
        <v>0</v>
      </c>
      <c r="G68" s="385">
        <f t="shared" si="35"/>
        <v>0</v>
      </c>
      <c r="H68" s="385">
        <f t="shared" si="35"/>
        <v>0</v>
      </c>
      <c r="I68" s="385">
        <f t="shared" si="35"/>
        <v>0</v>
      </c>
      <c r="J68" s="385">
        <f t="shared" si="35"/>
        <v>0</v>
      </c>
      <c r="K68" s="385">
        <f t="shared" si="35"/>
        <v>0</v>
      </c>
      <c r="L68" s="385">
        <f t="shared" si="35"/>
        <v>0</v>
      </c>
      <c r="M68" s="385">
        <f t="shared" si="35"/>
        <v>0</v>
      </c>
      <c r="N68" s="385">
        <f t="shared" si="35"/>
        <v>0</v>
      </c>
      <c r="O68" s="385">
        <f t="shared" si="35"/>
        <v>0</v>
      </c>
      <c r="P68" s="385">
        <f t="shared" si="35"/>
        <v>0</v>
      </c>
      <c r="Q68" s="385">
        <f t="shared" si="35"/>
        <v>0</v>
      </c>
      <c r="R68" s="385">
        <f t="shared" si="35"/>
        <v>0</v>
      </c>
      <c r="S68" s="385">
        <f t="shared" si="35"/>
        <v>0</v>
      </c>
      <c r="T68" s="385">
        <f t="shared" si="35"/>
        <v>0</v>
      </c>
      <c r="U68" s="402"/>
      <c r="V68" s="385">
        <f t="shared" si="35"/>
        <v>0</v>
      </c>
      <c r="W68" s="385">
        <f t="shared" si="35"/>
        <v>0</v>
      </c>
      <c r="X68" s="385">
        <f t="shared" si="35"/>
        <v>0</v>
      </c>
      <c r="Y68" s="385">
        <f t="shared" si="35"/>
        <v>0</v>
      </c>
      <c r="Z68" s="383">
        <f t="shared" si="33"/>
        <v>0</v>
      </c>
      <c r="AA68" s="76"/>
      <c r="AB68" s="10"/>
      <c r="AC68" s="15">
        <f t="shared" ref="AC68:AY68" si="36">+D68-SUM(D69:D70)</f>
        <v>0</v>
      </c>
      <c r="AD68" s="15">
        <f t="shared" si="36"/>
        <v>0</v>
      </c>
      <c r="AE68" s="15">
        <f t="shared" si="36"/>
        <v>0</v>
      </c>
      <c r="AF68" s="15">
        <f t="shared" si="36"/>
        <v>0</v>
      </c>
      <c r="AG68" s="15">
        <f t="shared" si="36"/>
        <v>0</v>
      </c>
      <c r="AH68" s="15">
        <f t="shared" si="36"/>
        <v>0</v>
      </c>
      <c r="AI68" s="15">
        <f t="shared" si="36"/>
        <v>0</v>
      </c>
      <c r="AJ68" s="15">
        <f t="shared" si="36"/>
        <v>0</v>
      </c>
      <c r="AK68" s="15">
        <f t="shared" si="36"/>
        <v>0</v>
      </c>
      <c r="AL68" s="15">
        <f t="shared" si="36"/>
        <v>0</v>
      </c>
      <c r="AM68" s="15">
        <f t="shared" si="36"/>
        <v>0</v>
      </c>
      <c r="AN68" s="15">
        <f t="shared" si="36"/>
        <v>0</v>
      </c>
      <c r="AO68" s="15">
        <f t="shared" si="36"/>
        <v>0</v>
      </c>
      <c r="AP68" s="15">
        <f t="shared" si="36"/>
        <v>0</v>
      </c>
      <c r="AQ68" s="15">
        <f t="shared" si="36"/>
        <v>0</v>
      </c>
      <c r="AR68" s="15">
        <f t="shared" si="36"/>
        <v>0</v>
      </c>
      <c r="AS68" s="15">
        <f t="shared" si="36"/>
        <v>0</v>
      </c>
      <c r="AT68" s="15">
        <f t="shared" si="36"/>
        <v>0</v>
      </c>
      <c r="AU68" s="15">
        <f t="shared" si="36"/>
        <v>0</v>
      </c>
      <c r="AV68" s="15">
        <f t="shared" si="36"/>
        <v>0</v>
      </c>
      <c r="AW68" s="15">
        <f t="shared" si="36"/>
        <v>0</v>
      </c>
      <c r="AX68" s="15">
        <f t="shared" si="36"/>
        <v>0</v>
      </c>
      <c r="AY68" s="15">
        <f t="shared" si="36"/>
        <v>0</v>
      </c>
      <c r="BA68" s="15">
        <f t="shared" si="4"/>
        <v>0</v>
      </c>
    </row>
    <row r="69" spans="2:53" s="11" customFormat="1" ht="20.100000000000001" customHeight="1">
      <c r="B69" s="46"/>
      <c r="C69" s="51" t="s">
        <v>52</v>
      </c>
      <c r="D69" s="384"/>
      <c r="E69" s="384"/>
      <c r="F69" s="384"/>
      <c r="G69" s="384"/>
      <c r="H69" s="384"/>
      <c r="I69" s="384"/>
      <c r="J69" s="384"/>
      <c r="K69" s="384"/>
      <c r="L69" s="384"/>
      <c r="M69" s="384"/>
      <c r="N69" s="384"/>
      <c r="O69" s="384"/>
      <c r="P69" s="384"/>
      <c r="Q69" s="384"/>
      <c r="R69" s="384"/>
      <c r="S69" s="384"/>
      <c r="T69" s="384"/>
      <c r="U69" s="402"/>
      <c r="V69" s="384"/>
      <c r="W69" s="384"/>
      <c r="X69" s="384"/>
      <c r="Y69" s="384"/>
      <c r="Z69" s="383">
        <f t="shared" si="33"/>
        <v>0</v>
      </c>
      <c r="AA69" s="76"/>
      <c r="AB69" s="10"/>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BA69" s="15">
        <f t="shared" si="4"/>
        <v>0</v>
      </c>
    </row>
    <row r="70" spans="2:53" s="11" customFormat="1" ht="20.100000000000001" customHeight="1">
      <c r="B70" s="46"/>
      <c r="C70" s="51" t="s">
        <v>53</v>
      </c>
      <c r="D70" s="384"/>
      <c r="E70" s="384"/>
      <c r="F70" s="384"/>
      <c r="G70" s="384"/>
      <c r="H70" s="384"/>
      <c r="I70" s="384"/>
      <c r="J70" s="384"/>
      <c r="K70" s="384"/>
      <c r="L70" s="384"/>
      <c r="M70" s="384"/>
      <c r="N70" s="384"/>
      <c r="O70" s="384"/>
      <c r="P70" s="384"/>
      <c r="Q70" s="384"/>
      <c r="R70" s="384"/>
      <c r="S70" s="384"/>
      <c r="T70" s="384"/>
      <c r="U70" s="402"/>
      <c r="V70" s="384"/>
      <c r="W70" s="384"/>
      <c r="X70" s="384"/>
      <c r="Y70" s="384"/>
      <c r="Z70" s="383">
        <f t="shared" si="33"/>
        <v>0</v>
      </c>
      <c r="AA70" s="76"/>
      <c r="AB70" s="10"/>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BA70" s="15">
        <f t="shared" si="4"/>
        <v>0</v>
      </c>
    </row>
    <row r="71" spans="2:53" s="11" customFormat="1" ht="20.100000000000001" customHeight="1">
      <c r="B71" s="46"/>
      <c r="C71" s="51"/>
      <c r="D71" s="385"/>
      <c r="E71" s="385"/>
      <c r="F71" s="385"/>
      <c r="G71" s="385"/>
      <c r="H71" s="385"/>
      <c r="I71" s="385"/>
      <c r="J71" s="385"/>
      <c r="K71" s="385"/>
      <c r="L71" s="385"/>
      <c r="M71" s="385"/>
      <c r="N71" s="385"/>
      <c r="O71" s="385"/>
      <c r="P71" s="385"/>
      <c r="Q71" s="385"/>
      <c r="R71" s="385"/>
      <c r="S71" s="385"/>
      <c r="T71" s="385"/>
      <c r="U71" s="385"/>
      <c r="V71" s="385"/>
      <c r="W71" s="385"/>
      <c r="X71" s="385"/>
      <c r="Y71" s="385"/>
      <c r="Z71" s="394"/>
      <c r="AA71" s="76"/>
      <c r="AB71" s="10"/>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BA71" s="15"/>
    </row>
    <row r="72" spans="2:53" s="11" customFormat="1" ht="20.100000000000001" customHeight="1">
      <c r="B72" s="46"/>
      <c r="C72" s="51" t="s">
        <v>78</v>
      </c>
      <c r="D72" s="384"/>
      <c r="E72" s="384"/>
      <c r="F72" s="384"/>
      <c r="G72" s="384"/>
      <c r="H72" s="384"/>
      <c r="I72" s="384"/>
      <c r="J72" s="384"/>
      <c r="K72" s="384"/>
      <c r="L72" s="384"/>
      <c r="M72" s="384"/>
      <c r="N72" s="384"/>
      <c r="O72" s="384"/>
      <c r="P72" s="384"/>
      <c r="Q72" s="384"/>
      <c r="R72" s="384"/>
      <c r="S72" s="384"/>
      <c r="T72" s="384"/>
      <c r="U72" s="402"/>
      <c r="V72" s="384"/>
      <c r="W72" s="384"/>
      <c r="X72" s="384"/>
      <c r="Y72" s="384"/>
      <c r="Z72" s="383">
        <f t="shared" ref="Z72:Z77" si="37">SUM(D72:T72)+SUM(V72:Y72)</f>
        <v>0</v>
      </c>
      <c r="AA72" s="76"/>
      <c r="AB72" s="10"/>
      <c r="AC72" s="15">
        <f t="shared" ref="AC72:AY72" si="38">+D68-SUM(D72:D77)</f>
        <v>0</v>
      </c>
      <c r="AD72" s="15">
        <f t="shared" si="38"/>
        <v>0</v>
      </c>
      <c r="AE72" s="15">
        <f t="shared" si="38"/>
        <v>0</v>
      </c>
      <c r="AF72" s="15">
        <f t="shared" si="38"/>
        <v>0</v>
      </c>
      <c r="AG72" s="15">
        <f t="shared" si="38"/>
        <v>0</v>
      </c>
      <c r="AH72" s="15">
        <f t="shared" si="38"/>
        <v>0</v>
      </c>
      <c r="AI72" s="15">
        <f t="shared" si="38"/>
        <v>0</v>
      </c>
      <c r="AJ72" s="15">
        <f t="shared" si="38"/>
        <v>0</v>
      </c>
      <c r="AK72" s="15">
        <f t="shared" si="38"/>
        <v>0</v>
      </c>
      <c r="AL72" s="15">
        <f t="shared" si="38"/>
        <v>0</v>
      </c>
      <c r="AM72" s="15">
        <f t="shared" si="38"/>
        <v>0</v>
      </c>
      <c r="AN72" s="15">
        <f t="shared" si="38"/>
        <v>0</v>
      </c>
      <c r="AO72" s="15">
        <f t="shared" si="38"/>
        <v>0</v>
      </c>
      <c r="AP72" s="15">
        <f t="shared" si="38"/>
        <v>0</v>
      </c>
      <c r="AQ72" s="15">
        <f t="shared" si="38"/>
        <v>0</v>
      </c>
      <c r="AR72" s="15">
        <f t="shared" si="38"/>
        <v>0</v>
      </c>
      <c r="AS72" s="15">
        <f t="shared" si="38"/>
        <v>0</v>
      </c>
      <c r="AT72" s="15">
        <f t="shared" si="38"/>
        <v>0</v>
      </c>
      <c r="AU72" s="15">
        <f t="shared" si="38"/>
        <v>0</v>
      </c>
      <c r="AV72" s="15">
        <f t="shared" si="38"/>
        <v>0</v>
      </c>
      <c r="AW72" s="15">
        <f t="shared" si="38"/>
        <v>0</v>
      </c>
      <c r="AX72" s="15">
        <f t="shared" si="38"/>
        <v>0</v>
      </c>
      <c r="AY72" s="15">
        <f t="shared" si="38"/>
        <v>0</v>
      </c>
      <c r="BA72" s="15">
        <f t="shared" si="4"/>
        <v>0</v>
      </c>
    </row>
    <row r="73" spans="2:53" s="11" customFormat="1" ht="20.100000000000001" customHeight="1">
      <c r="B73" s="46"/>
      <c r="C73" s="51" t="s">
        <v>64</v>
      </c>
      <c r="D73" s="384"/>
      <c r="E73" s="384"/>
      <c r="F73" s="384"/>
      <c r="G73" s="384"/>
      <c r="H73" s="384"/>
      <c r="I73" s="384"/>
      <c r="J73" s="384"/>
      <c r="K73" s="384"/>
      <c r="L73" s="384"/>
      <c r="M73" s="384"/>
      <c r="N73" s="384"/>
      <c r="O73" s="384"/>
      <c r="P73" s="384"/>
      <c r="Q73" s="384"/>
      <c r="R73" s="384"/>
      <c r="S73" s="384"/>
      <c r="T73" s="384"/>
      <c r="U73" s="402"/>
      <c r="V73" s="384"/>
      <c r="W73" s="384"/>
      <c r="X73" s="384"/>
      <c r="Y73" s="384"/>
      <c r="Z73" s="383">
        <f t="shared" si="37"/>
        <v>0</v>
      </c>
      <c r="AA73" s="76"/>
      <c r="AB73" s="10"/>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BA73" s="15">
        <f t="shared" si="4"/>
        <v>0</v>
      </c>
    </row>
    <row r="74" spans="2:53" s="11" customFormat="1" ht="20.100000000000001" customHeight="1">
      <c r="B74" s="46"/>
      <c r="C74" s="51" t="s">
        <v>119</v>
      </c>
      <c r="D74" s="384"/>
      <c r="E74" s="384"/>
      <c r="F74" s="384"/>
      <c r="G74" s="384"/>
      <c r="H74" s="384"/>
      <c r="I74" s="384"/>
      <c r="J74" s="384"/>
      <c r="K74" s="384"/>
      <c r="L74" s="384"/>
      <c r="M74" s="384"/>
      <c r="N74" s="384"/>
      <c r="O74" s="384"/>
      <c r="P74" s="384"/>
      <c r="Q74" s="384"/>
      <c r="R74" s="384"/>
      <c r="S74" s="384"/>
      <c r="T74" s="384"/>
      <c r="U74" s="402"/>
      <c r="V74" s="384"/>
      <c r="W74" s="384"/>
      <c r="X74" s="384"/>
      <c r="Y74" s="384"/>
      <c r="Z74" s="383">
        <f t="shared" si="37"/>
        <v>0</v>
      </c>
      <c r="AA74" s="76"/>
      <c r="AB74" s="10"/>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BA74" s="15">
        <f t="shared" si="4"/>
        <v>0</v>
      </c>
    </row>
    <row r="75" spans="2:53" s="11" customFormat="1" ht="20.100000000000001" customHeight="1">
      <c r="B75" s="46"/>
      <c r="C75" s="51" t="s">
        <v>79</v>
      </c>
      <c r="D75" s="384"/>
      <c r="E75" s="384"/>
      <c r="F75" s="384"/>
      <c r="G75" s="384"/>
      <c r="H75" s="384"/>
      <c r="I75" s="384"/>
      <c r="J75" s="384"/>
      <c r="K75" s="384"/>
      <c r="L75" s="384"/>
      <c r="M75" s="384"/>
      <c r="N75" s="384"/>
      <c r="O75" s="384"/>
      <c r="P75" s="384"/>
      <c r="Q75" s="384"/>
      <c r="R75" s="384"/>
      <c r="S75" s="384"/>
      <c r="T75" s="384"/>
      <c r="U75" s="402"/>
      <c r="V75" s="384"/>
      <c r="W75" s="384"/>
      <c r="X75" s="384"/>
      <c r="Y75" s="384"/>
      <c r="Z75" s="383">
        <f t="shared" si="37"/>
        <v>0</v>
      </c>
      <c r="AA75" s="76"/>
      <c r="AB75" s="10"/>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BA75" s="15">
        <f t="shared" si="4"/>
        <v>0</v>
      </c>
    </row>
    <row r="76" spans="2:53" s="21" customFormat="1" ht="20.100000000000001" customHeight="1">
      <c r="B76" s="42"/>
      <c r="C76" s="51" t="s">
        <v>45</v>
      </c>
      <c r="D76" s="384"/>
      <c r="E76" s="384"/>
      <c r="F76" s="384"/>
      <c r="G76" s="384"/>
      <c r="H76" s="384"/>
      <c r="I76" s="384"/>
      <c r="J76" s="384"/>
      <c r="K76" s="384"/>
      <c r="L76" s="384"/>
      <c r="M76" s="384"/>
      <c r="N76" s="384"/>
      <c r="O76" s="384"/>
      <c r="P76" s="384"/>
      <c r="Q76" s="384"/>
      <c r="R76" s="384"/>
      <c r="S76" s="384"/>
      <c r="T76" s="384"/>
      <c r="U76" s="402"/>
      <c r="V76" s="384"/>
      <c r="W76" s="384"/>
      <c r="X76" s="384"/>
      <c r="Y76" s="384"/>
      <c r="Z76" s="383">
        <f t="shared" si="37"/>
        <v>0</v>
      </c>
      <c r="AA76" s="76"/>
      <c r="AB76" s="10"/>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1"/>
      <c r="BA76" s="15">
        <f t="shared" si="4"/>
        <v>0</v>
      </c>
    </row>
    <row r="77" spans="2:53" s="11" customFormat="1" ht="20.100000000000001" customHeight="1">
      <c r="B77" s="46"/>
      <c r="C77" s="51" t="s">
        <v>96</v>
      </c>
      <c r="D77" s="384"/>
      <c r="E77" s="384"/>
      <c r="F77" s="384"/>
      <c r="G77" s="384"/>
      <c r="H77" s="384"/>
      <c r="I77" s="384"/>
      <c r="J77" s="384"/>
      <c r="K77" s="384"/>
      <c r="L77" s="384"/>
      <c r="M77" s="384"/>
      <c r="N77" s="384"/>
      <c r="O77" s="384"/>
      <c r="P77" s="384"/>
      <c r="Q77" s="384"/>
      <c r="R77" s="384"/>
      <c r="S77" s="384"/>
      <c r="T77" s="384"/>
      <c r="U77" s="402"/>
      <c r="V77" s="384"/>
      <c r="W77" s="384"/>
      <c r="X77" s="384"/>
      <c r="Y77" s="384"/>
      <c r="Z77" s="383">
        <f t="shared" si="37"/>
        <v>0</v>
      </c>
      <c r="AA77" s="76"/>
      <c r="AB77" s="10"/>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BA77" s="15">
        <f>+Z77-SUM(D77:Y77)</f>
        <v>0</v>
      </c>
    </row>
    <row r="78" spans="2:53" s="11" customFormat="1" ht="20.100000000000001" customHeight="1">
      <c r="B78" s="46"/>
      <c r="C78" s="51"/>
      <c r="D78" s="385"/>
      <c r="E78" s="385"/>
      <c r="F78" s="385"/>
      <c r="G78" s="385"/>
      <c r="H78" s="385"/>
      <c r="I78" s="385"/>
      <c r="J78" s="385"/>
      <c r="K78" s="385"/>
      <c r="L78" s="385"/>
      <c r="M78" s="385"/>
      <c r="N78" s="385"/>
      <c r="O78" s="385"/>
      <c r="P78" s="385"/>
      <c r="Q78" s="385"/>
      <c r="R78" s="385"/>
      <c r="S78" s="385"/>
      <c r="T78" s="385"/>
      <c r="U78" s="385"/>
      <c r="V78" s="385"/>
      <c r="W78" s="385"/>
      <c r="X78" s="385"/>
      <c r="Y78" s="385"/>
      <c r="Z78" s="394"/>
      <c r="AA78" s="76"/>
      <c r="AB78" s="10"/>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BA78" s="15"/>
    </row>
    <row r="79" spans="2:53" s="11" customFormat="1" ht="20.100000000000001" customHeight="1">
      <c r="B79" s="45"/>
      <c r="C79" s="50" t="s">
        <v>12</v>
      </c>
      <c r="D79" s="385">
        <f t="shared" ref="D79:Y79" si="39">SUM(D80:D81)</f>
        <v>0</v>
      </c>
      <c r="E79" s="385">
        <f t="shared" si="39"/>
        <v>0</v>
      </c>
      <c r="F79" s="385">
        <f t="shared" si="39"/>
        <v>0</v>
      </c>
      <c r="G79" s="385">
        <f t="shared" si="39"/>
        <v>0</v>
      </c>
      <c r="H79" s="385">
        <f t="shared" si="39"/>
        <v>0</v>
      </c>
      <c r="I79" s="385">
        <f t="shared" si="39"/>
        <v>0</v>
      </c>
      <c r="J79" s="385">
        <f t="shared" si="39"/>
        <v>0</v>
      </c>
      <c r="K79" s="385">
        <f t="shared" si="39"/>
        <v>0</v>
      </c>
      <c r="L79" s="385">
        <f t="shared" si="39"/>
        <v>0</v>
      </c>
      <c r="M79" s="385">
        <f t="shared" si="39"/>
        <v>0</v>
      </c>
      <c r="N79" s="385">
        <f t="shared" si="39"/>
        <v>0</v>
      </c>
      <c r="O79" s="385">
        <f t="shared" si="39"/>
        <v>0</v>
      </c>
      <c r="P79" s="385">
        <f t="shared" si="39"/>
        <v>0</v>
      </c>
      <c r="Q79" s="385">
        <f t="shared" si="39"/>
        <v>0</v>
      </c>
      <c r="R79" s="385">
        <f t="shared" si="39"/>
        <v>0</v>
      </c>
      <c r="S79" s="385">
        <f t="shared" si="39"/>
        <v>0</v>
      </c>
      <c r="T79" s="385">
        <f t="shared" si="39"/>
        <v>0</v>
      </c>
      <c r="U79" s="402"/>
      <c r="V79" s="385">
        <f t="shared" si="39"/>
        <v>0</v>
      </c>
      <c r="W79" s="385">
        <f t="shared" si="39"/>
        <v>0</v>
      </c>
      <c r="X79" s="385">
        <f t="shared" si="39"/>
        <v>0</v>
      </c>
      <c r="Y79" s="385">
        <f t="shared" si="39"/>
        <v>0</v>
      </c>
      <c r="Z79" s="383">
        <f t="shared" ref="Z79:Z84" si="40">SUM(D79:T79)+SUM(V79:Y79)</f>
        <v>0</v>
      </c>
      <c r="AA79" s="76"/>
      <c r="AB79" s="10"/>
      <c r="AC79" s="15">
        <f t="shared" ref="AC79:AY79" si="41">+D79-SUM(D80:D81)</f>
        <v>0</v>
      </c>
      <c r="AD79" s="15">
        <f t="shared" si="41"/>
        <v>0</v>
      </c>
      <c r="AE79" s="15">
        <f t="shared" si="41"/>
        <v>0</v>
      </c>
      <c r="AF79" s="15">
        <f t="shared" si="41"/>
        <v>0</v>
      </c>
      <c r="AG79" s="15">
        <f t="shared" si="41"/>
        <v>0</v>
      </c>
      <c r="AH79" s="15">
        <f t="shared" si="41"/>
        <v>0</v>
      </c>
      <c r="AI79" s="15">
        <f t="shared" si="41"/>
        <v>0</v>
      </c>
      <c r="AJ79" s="15">
        <f t="shared" si="41"/>
        <v>0</v>
      </c>
      <c r="AK79" s="15">
        <f t="shared" si="41"/>
        <v>0</v>
      </c>
      <c r="AL79" s="15">
        <f t="shared" si="41"/>
        <v>0</v>
      </c>
      <c r="AM79" s="15">
        <f t="shared" si="41"/>
        <v>0</v>
      </c>
      <c r="AN79" s="15">
        <f t="shared" si="41"/>
        <v>0</v>
      </c>
      <c r="AO79" s="15">
        <f t="shared" si="41"/>
        <v>0</v>
      </c>
      <c r="AP79" s="15">
        <f t="shared" si="41"/>
        <v>0</v>
      </c>
      <c r="AQ79" s="15">
        <f t="shared" si="41"/>
        <v>0</v>
      </c>
      <c r="AR79" s="15">
        <f t="shared" si="41"/>
        <v>0</v>
      </c>
      <c r="AS79" s="15">
        <f t="shared" si="41"/>
        <v>0</v>
      </c>
      <c r="AT79" s="15">
        <f t="shared" si="41"/>
        <v>0</v>
      </c>
      <c r="AU79" s="15">
        <f t="shared" si="41"/>
        <v>0</v>
      </c>
      <c r="AV79" s="15">
        <f t="shared" si="41"/>
        <v>0</v>
      </c>
      <c r="AW79" s="15">
        <f t="shared" si="41"/>
        <v>0</v>
      </c>
      <c r="AX79" s="15">
        <f t="shared" si="41"/>
        <v>0</v>
      </c>
      <c r="AY79" s="15">
        <f t="shared" si="41"/>
        <v>0</v>
      </c>
      <c r="BA79" s="15">
        <f t="shared" si="4"/>
        <v>0</v>
      </c>
    </row>
    <row r="80" spans="2:53" s="21" customFormat="1" ht="20.100000000000001" customHeight="1">
      <c r="B80" s="42"/>
      <c r="C80" s="51" t="s">
        <v>52</v>
      </c>
      <c r="D80" s="384"/>
      <c r="E80" s="384"/>
      <c r="F80" s="384"/>
      <c r="G80" s="384"/>
      <c r="H80" s="384"/>
      <c r="I80" s="384"/>
      <c r="J80" s="384"/>
      <c r="K80" s="384"/>
      <c r="L80" s="384"/>
      <c r="M80" s="384"/>
      <c r="N80" s="384"/>
      <c r="O80" s="384"/>
      <c r="P80" s="384"/>
      <c r="Q80" s="384"/>
      <c r="R80" s="384"/>
      <c r="S80" s="384"/>
      <c r="T80" s="384"/>
      <c r="U80" s="402"/>
      <c r="V80" s="384"/>
      <c r="W80" s="384"/>
      <c r="X80" s="384"/>
      <c r="Y80" s="384"/>
      <c r="Z80" s="383">
        <f t="shared" si="40"/>
        <v>0</v>
      </c>
      <c r="AA80" s="76"/>
      <c r="AB80" s="20"/>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BA80" s="15">
        <f t="shared" si="4"/>
        <v>0</v>
      </c>
    </row>
    <row r="81" spans="2:53" s="21" customFormat="1" ht="20.100000000000001" customHeight="1">
      <c r="B81" s="42"/>
      <c r="C81" s="51" t="s">
        <v>53</v>
      </c>
      <c r="D81" s="384"/>
      <c r="E81" s="384"/>
      <c r="F81" s="384"/>
      <c r="G81" s="384"/>
      <c r="H81" s="384"/>
      <c r="I81" s="384"/>
      <c r="J81" s="384"/>
      <c r="K81" s="384"/>
      <c r="L81" s="384"/>
      <c r="M81" s="384"/>
      <c r="N81" s="384"/>
      <c r="O81" s="384"/>
      <c r="P81" s="384"/>
      <c r="Q81" s="384"/>
      <c r="R81" s="384"/>
      <c r="S81" s="384"/>
      <c r="T81" s="384"/>
      <c r="U81" s="402"/>
      <c r="V81" s="384"/>
      <c r="W81" s="384"/>
      <c r="X81" s="384"/>
      <c r="Y81" s="384"/>
      <c r="Z81" s="383">
        <f t="shared" si="40"/>
        <v>0</v>
      </c>
      <c r="AA81" s="76"/>
      <c r="AB81" s="10"/>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1"/>
      <c r="BA81" s="15">
        <f t="shared" si="4"/>
        <v>0</v>
      </c>
    </row>
    <row r="82" spans="2:53" s="216" customFormat="1" ht="30" customHeight="1">
      <c r="B82" s="217"/>
      <c r="C82" s="49" t="s">
        <v>48</v>
      </c>
      <c r="D82" s="396">
        <f>+SUM(D79,D68,D65)</f>
        <v>0</v>
      </c>
      <c r="E82" s="396">
        <f t="shared" ref="E82:Y82" si="42">+SUM(E79,E68,E65)</f>
        <v>0</v>
      </c>
      <c r="F82" s="396">
        <f t="shared" si="42"/>
        <v>0</v>
      </c>
      <c r="G82" s="396">
        <f t="shared" si="42"/>
        <v>0</v>
      </c>
      <c r="H82" s="396">
        <f t="shared" si="42"/>
        <v>0</v>
      </c>
      <c r="I82" s="396">
        <f t="shared" si="42"/>
        <v>0</v>
      </c>
      <c r="J82" s="396">
        <f t="shared" si="42"/>
        <v>0</v>
      </c>
      <c r="K82" s="396">
        <f t="shared" si="42"/>
        <v>0</v>
      </c>
      <c r="L82" s="396">
        <f t="shared" si="42"/>
        <v>0</v>
      </c>
      <c r="M82" s="396">
        <f t="shared" si="42"/>
        <v>0</v>
      </c>
      <c r="N82" s="396">
        <f t="shared" si="42"/>
        <v>0</v>
      </c>
      <c r="O82" s="396">
        <f t="shared" si="42"/>
        <v>0</v>
      </c>
      <c r="P82" s="396">
        <f t="shared" si="42"/>
        <v>0</v>
      </c>
      <c r="Q82" s="396">
        <f t="shared" si="42"/>
        <v>0</v>
      </c>
      <c r="R82" s="396">
        <f t="shared" si="42"/>
        <v>0</v>
      </c>
      <c r="S82" s="396">
        <f t="shared" si="42"/>
        <v>0</v>
      </c>
      <c r="T82" s="396">
        <f t="shared" si="42"/>
        <v>0</v>
      </c>
      <c r="U82" s="403"/>
      <c r="V82" s="396">
        <f t="shared" si="42"/>
        <v>0</v>
      </c>
      <c r="W82" s="396">
        <f t="shared" si="42"/>
        <v>0</v>
      </c>
      <c r="X82" s="396">
        <f t="shared" si="42"/>
        <v>0</v>
      </c>
      <c r="Y82" s="396">
        <f t="shared" si="42"/>
        <v>0</v>
      </c>
      <c r="Z82" s="388">
        <f t="shared" si="40"/>
        <v>0</v>
      </c>
      <c r="AA82" s="212"/>
      <c r="AB82" s="213"/>
      <c r="AC82" s="214">
        <f t="shared" ref="AC82:AY82" si="43">+D82-D65-D68-D79</f>
        <v>0</v>
      </c>
      <c r="AD82" s="214">
        <f t="shared" si="43"/>
        <v>0</v>
      </c>
      <c r="AE82" s="214">
        <f t="shared" si="43"/>
        <v>0</v>
      </c>
      <c r="AF82" s="214">
        <f t="shared" si="43"/>
        <v>0</v>
      </c>
      <c r="AG82" s="214">
        <f t="shared" si="43"/>
        <v>0</v>
      </c>
      <c r="AH82" s="214">
        <f t="shared" si="43"/>
        <v>0</v>
      </c>
      <c r="AI82" s="214">
        <f t="shared" si="43"/>
        <v>0</v>
      </c>
      <c r="AJ82" s="214">
        <f t="shared" si="43"/>
        <v>0</v>
      </c>
      <c r="AK82" s="214">
        <f t="shared" si="43"/>
        <v>0</v>
      </c>
      <c r="AL82" s="214">
        <f t="shared" si="43"/>
        <v>0</v>
      </c>
      <c r="AM82" s="214">
        <f t="shared" si="43"/>
        <v>0</v>
      </c>
      <c r="AN82" s="214">
        <f t="shared" si="43"/>
        <v>0</v>
      </c>
      <c r="AO82" s="214">
        <f t="shared" si="43"/>
        <v>0</v>
      </c>
      <c r="AP82" s="214">
        <f t="shared" si="43"/>
        <v>0</v>
      </c>
      <c r="AQ82" s="214">
        <f t="shared" si="43"/>
        <v>0</v>
      </c>
      <c r="AR82" s="214">
        <f t="shared" si="43"/>
        <v>0</v>
      </c>
      <c r="AS82" s="214">
        <f t="shared" si="43"/>
        <v>0</v>
      </c>
      <c r="AT82" s="214">
        <f t="shared" si="43"/>
        <v>0</v>
      </c>
      <c r="AU82" s="214">
        <f t="shared" si="43"/>
        <v>0</v>
      </c>
      <c r="AV82" s="214">
        <f t="shared" si="43"/>
        <v>0</v>
      </c>
      <c r="AW82" s="214">
        <f t="shared" si="43"/>
        <v>0</v>
      </c>
      <c r="AX82" s="214">
        <f t="shared" si="43"/>
        <v>0</v>
      </c>
      <c r="AY82" s="214">
        <f t="shared" si="43"/>
        <v>0</v>
      </c>
      <c r="AZ82" s="215"/>
      <c r="BA82" s="214">
        <f t="shared" si="4"/>
        <v>0</v>
      </c>
    </row>
    <row r="83" spans="2:53" s="11" customFormat="1" ht="20.100000000000001" customHeight="1">
      <c r="B83" s="45"/>
      <c r="C83" s="52" t="s">
        <v>143</v>
      </c>
      <c r="D83" s="389"/>
      <c r="E83" s="389"/>
      <c r="F83" s="389"/>
      <c r="G83" s="389"/>
      <c r="H83" s="389"/>
      <c r="I83" s="389"/>
      <c r="J83" s="389"/>
      <c r="K83" s="389"/>
      <c r="L83" s="389"/>
      <c r="M83" s="389"/>
      <c r="N83" s="389"/>
      <c r="O83" s="389"/>
      <c r="P83" s="389"/>
      <c r="Q83" s="389"/>
      <c r="R83" s="389"/>
      <c r="S83" s="389"/>
      <c r="T83" s="389"/>
      <c r="U83" s="404"/>
      <c r="V83" s="389"/>
      <c r="W83" s="389"/>
      <c r="X83" s="389"/>
      <c r="Y83" s="389"/>
      <c r="Z83" s="383">
        <f t="shared" si="40"/>
        <v>0</v>
      </c>
      <c r="AA83" s="76"/>
      <c r="AB83" s="20"/>
      <c r="AC83" s="15">
        <f t="shared" ref="AC83:AY83" si="44">+IF((D83+D84&gt;D82),111,0)</f>
        <v>0</v>
      </c>
      <c r="AD83" s="15">
        <f t="shared" si="44"/>
        <v>0</v>
      </c>
      <c r="AE83" s="15">
        <f t="shared" si="44"/>
        <v>0</v>
      </c>
      <c r="AF83" s="15">
        <f t="shared" si="44"/>
        <v>0</v>
      </c>
      <c r="AG83" s="15">
        <f t="shared" si="44"/>
        <v>0</v>
      </c>
      <c r="AH83" s="15">
        <f t="shared" si="44"/>
        <v>0</v>
      </c>
      <c r="AI83" s="15">
        <f t="shared" si="44"/>
        <v>0</v>
      </c>
      <c r="AJ83" s="15">
        <f t="shared" si="44"/>
        <v>0</v>
      </c>
      <c r="AK83" s="15">
        <f t="shared" si="44"/>
        <v>0</v>
      </c>
      <c r="AL83" s="15">
        <f t="shared" si="44"/>
        <v>0</v>
      </c>
      <c r="AM83" s="15">
        <f t="shared" si="44"/>
        <v>0</v>
      </c>
      <c r="AN83" s="15">
        <f t="shared" si="44"/>
        <v>0</v>
      </c>
      <c r="AO83" s="15">
        <f t="shared" si="44"/>
        <v>0</v>
      </c>
      <c r="AP83" s="15">
        <f t="shared" si="44"/>
        <v>0</v>
      </c>
      <c r="AQ83" s="15">
        <f t="shared" si="44"/>
        <v>0</v>
      </c>
      <c r="AR83" s="15">
        <f t="shared" si="44"/>
        <v>0</v>
      </c>
      <c r="AS83" s="15">
        <f t="shared" si="44"/>
        <v>0</v>
      </c>
      <c r="AT83" s="15">
        <f t="shared" si="44"/>
        <v>0</v>
      </c>
      <c r="AU83" s="15">
        <f t="shared" si="44"/>
        <v>0</v>
      </c>
      <c r="AV83" s="15">
        <f t="shared" si="44"/>
        <v>0</v>
      </c>
      <c r="AW83" s="15">
        <f t="shared" si="44"/>
        <v>0</v>
      </c>
      <c r="AX83" s="15">
        <f t="shared" si="44"/>
        <v>0</v>
      </c>
      <c r="AY83" s="15">
        <f t="shared" si="44"/>
        <v>0</v>
      </c>
      <c r="AZ83" s="21"/>
      <c r="BA83" s="19">
        <f t="shared" si="4"/>
        <v>0</v>
      </c>
    </row>
    <row r="84" spans="2:53" s="11" customFormat="1" ht="20.100000000000001" customHeight="1">
      <c r="B84" s="46"/>
      <c r="C84" s="52" t="s">
        <v>144</v>
      </c>
      <c r="D84" s="389"/>
      <c r="E84" s="389"/>
      <c r="F84" s="389"/>
      <c r="G84" s="389"/>
      <c r="H84" s="389"/>
      <c r="I84" s="389"/>
      <c r="J84" s="389"/>
      <c r="K84" s="389"/>
      <c r="L84" s="389"/>
      <c r="M84" s="389"/>
      <c r="N84" s="389"/>
      <c r="O84" s="389"/>
      <c r="P84" s="389"/>
      <c r="Q84" s="389"/>
      <c r="R84" s="389"/>
      <c r="S84" s="389"/>
      <c r="T84" s="389"/>
      <c r="U84" s="404"/>
      <c r="V84" s="389"/>
      <c r="W84" s="389"/>
      <c r="X84" s="389"/>
      <c r="Y84" s="389"/>
      <c r="Z84" s="383">
        <f t="shared" si="40"/>
        <v>0</v>
      </c>
      <c r="AA84" s="76"/>
      <c r="AB84" s="20"/>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21"/>
      <c r="BA84" s="19">
        <f t="shared" si="4"/>
        <v>0</v>
      </c>
    </row>
    <row r="85" spans="2:53" s="11" customFormat="1" ht="20.100000000000001" customHeight="1">
      <c r="B85" s="46"/>
      <c r="C85" s="52" t="s">
        <v>103</v>
      </c>
      <c r="D85" s="389"/>
      <c r="E85" s="389"/>
      <c r="F85" s="389"/>
      <c r="G85" s="389"/>
      <c r="H85" s="389"/>
      <c r="I85" s="389"/>
      <c r="J85" s="389"/>
      <c r="K85" s="389"/>
      <c r="L85" s="389"/>
      <c r="M85" s="389"/>
      <c r="N85" s="389"/>
      <c r="O85" s="389"/>
      <c r="P85" s="389"/>
      <c r="Q85" s="389"/>
      <c r="R85" s="389"/>
      <c r="S85" s="389"/>
      <c r="T85" s="389"/>
      <c r="U85" s="404"/>
      <c r="V85" s="389"/>
      <c r="W85" s="389"/>
      <c r="X85" s="389"/>
      <c r="Y85" s="389"/>
      <c r="Z85" s="383">
        <f>SUM(D85:T85)+SUM(V85:Y85)</f>
        <v>0</v>
      </c>
      <c r="AA85" s="76"/>
      <c r="AB85" s="20"/>
      <c r="AC85" s="15">
        <f t="shared" ref="AC85:AY85" si="45">+IF((D85&gt;D82),111,0)</f>
        <v>0</v>
      </c>
      <c r="AD85" s="15">
        <f t="shared" si="45"/>
        <v>0</v>
      </c>
      <c r="AE85" s="15">
        <f t="shared" si="45"/>
        <v>0</v>
      </c>
      <c r="AF85" s="15">
        <f t="shared" si="45"/>
        <v>0</v>
      </c>
      <c r="AG85" s="15">
        <f t="shared" si="45"/>
        <v>0</v>
      </c>
      <c r="AH85" s="15">
        <f t="shared" si="45"/>
        <v>0</v>
      </c>
      <c r="AI85" s="15">
        <f t="shared" si="45"/>
        <v>0</v>
      </c>
      <c r="AJ85" s="15">
        <f t="shared" si="45"/>
        <v>0</v>
      </c>
      <c r="AK85" s="15">
        <f t="shared" si="45"/>
        <v>0</v>
      </c>
      <c r="AL85" s="15">
        <f t="shared" si="45"/>
        <v>0</v>
      </c>
      <c r="AM85" s="15">
        <f t="shared" si="45"/>
        <v>0</v>
      </c>
      <c r="AN85" s="15">
        <f t="shared" si="45"/>
        <v>0</v>
      </c>
      <c r="AO85" s="15">
        <f t="shared" si="45"/>
        <v>0</v>
      </c>
      <c r="AP85" s="15">
        <f t="shared" si="45"/>
        <v>0</v>
      </c>
      <c r="AQ85" s="15">
        <f t="shared" si="45"/>
        <v>0</v>
      </c>
      <c r="AR85" s="15">
        <f t="shared" si="45"/>
        <v>0</v>
      </c>
      <c r="AS85" s="15">
        <f t="shared" si="45"/>
        <v>0</v>
      </c>
      <c r="AT85" s="15">
        <f t="shared" si="45"/>
        <v>0</v>
      </c>
      <c r="AU85" s="15">
        <f t="shared" si="45"/>
        <v>0</v>
      </c>
      <c r="AV85" s="15">
        <f t="shared" si="45"/>
        <v>0</v>
      </c>
      <c r="AW85" s="15">
        <f t="shared" si="45"/>
        <v>0</v>
      </c>
      <c r="AX85" s="15">
        <f t="shared" si="45"/>
        <v>0</v>
      </c>
      <c r="AY85" s="15">
        <f t="shared" si="45"/>
        <v>0</v>
      </c>
      <c r="AZ85" s="21"/>
      <c r="BA85" s="19">
        <f t="shared" si="4"/>
        <v>0</v>
      </c>
    </row>
    <row r="86" spans="2:53" s="11" customFormat="1" ht="20.100000000000001" customHeight="1">
      <c r="B86" s="46"/>
      <c r="C86" s="52" t="s">
        <v>150</v>
      </c>
      <c r="D86" s="405"/>
      <c r="E86" s="405"/>
      <c r="F86" s="405"/>
      <c r="G86" s="405"/>
      <c r="H86" s="405"/>
      <c r="I86" s="405"/>
      <c r="J86" s="405"/>
      <c r="K86" s="405"/>
      <c r="L86" s="405"/>
      <c r="M86" s="405"/>
      <c r="N86" s="405"/>
      <c r="O86" s="405"/>
      <c r="P86" s="405"/>
      <c r="Q86" s="405"/>
      <c r="R86" s="405"/>
      <c r="S86" s="405"/>
      <c r="T86" s="405"/>
      <c r="U86" s="405"/>
      <c r="V86" s="405"/>
      <c r="W86" s="405"/>
      <c r="X86" s="405"/>
      <c r="Y86" s="407"/>
      <c r="Z86" s="408"/>
      <c r="AA86" s="76"/>
      <c r="AB86" s="20"/>
      <c r="AC86" s="15"/>
      <c r="AD86" s="15"/>
      <c r="AE86" s="15"/>
      <c r="AF86" s="15"/>
      <c r="AG86" s="15"/>
      <c r="AH86" s="15"/>
      <c r="AI86" s="15"/>
      <c r="AJ86" s="15"/>
      <c r="AK86" s="15"/>
      <c r="AL86" s="15"/>
      <c r="AM86" s="15"/>
      <c r="AN86" s="15"/>
      <c r="AO86" s="15"/>
      <c r="AP86" s="15"/>
      <c r="AQ86" s="15"/>
      <c r="AR86" s="15"/>
      <c r="AS86" s="15"/>
      <c r="AT86" s="15"/>
      <c r="AU86" s="15"/>
      <c r="AV86" s="15"/>
      <c r="AW86" s="15"/>
      <c r="AX86" s="15"/>
      <c r="AY86" s="15">
        <f>+IF(Z86&gt;Z82,111,0)</f>
        <v>0</v>
      </c>
      <c r="AZ86" s="21"/>
      <c r="BA86" s="19"/>
    </row>
    <row r="87" spans="2:53" s="11" customFormat="1" ht="20.100000000000001" customHeight="1">
      <c r="B87" s="46"/>
      <c r="C87" s="52" t="s">
        <v>175</v>
      </c>
      <c r="D87" s="405"/>
      <c r="E87" s="405"/>
      <c r="F87" s="405"/>
      <c r="G87" s="405"/>
      <c r="H87" s="405"/>
      <c r="I87" s="405"/>
      <c r="J87" s="405"/>
      <c r="K87" s="405"/>
      <c r="L87" s="405"/>
      <c r="M87" s="405"/>
      <c r="N87" s="405"/>
      <c r="O87" s="405"/>
      <c r="P87" s="405"/>
      <c r="Q87" s="405"/>
      <c r="R87" s="405"/>
      <c r="S87" s="405"/>
      <c r="T87" s="405"/>
      <c r="U87" s="405"/>
      <c r="V87" s="405"/>
      <c r="W87" s="405"/>
      <c r="X87" s="405"/>
      <c r="Y87" s="407"/>
      <c r="Z87" s="408"/>
      <c r="AA87" s="76"/>
      <c r="AB87" s="20"/>
      <c r="AC87" s="15"/>
      <c r="AD87" s="15"/>
      <c r="AE87" s="15"/>
      <c r="AF87" s="15"/>
      <c r="AG87" s="15"/>
      <c r="AH87" s="15"/>
      <c r="AI87" s="15"/>
      <c r="AJ87" s="15"/>
      <c r="AK87" s="15"/>
      <c r="AL87" s="15"/>
      <c r="AM87" s="15"/>
      <c r="AN87" s="15"/>
      <c r="AO87" s="15"/>
      <c r="AP87" s="15"/>
      <c r="AQ87" s="15"/>
      <c r="AR87" s="15"/>
      <c r="AS87" s="15"/>
      <c r="AT87" s="15"/>
      <c r="AU87" s="15"/>
      <c r="AV87" s="15"/>
      <c r="AW87" s="15"/>
      <c r="AX87" s="15"/>
      <c r="AY87" s="15">
        <f>+IF(Z87&gt;Z82,111,0)</f>
        <v>0</v>
      </c>
      <c r="AZ87" s="21"/>
      <c r="BA87" s="19"/>
    </row>
    <row r="88" spans="2:53" s="11" customFormat="1" ht="30" customHeight="1">
      <c r="B88" s="46"/>
      <c r="C88" s="49" t="s">
        <v>59</v>
      </c>
      <c r="D88" s="395"/>
      <c r="E88" s="395"/>
      <c r="F88" s="395"/>
      <c r="G88" s="395"/>
      <c r="H88" s="395"/>
      <c r="I88" s="395"/>
      <c r="J88" s="395"/>
      <c r="K88" s="395"/>
      <c r="L88" s="395"/>
      <c r="M88" s="395"/>
      <c r="N88" s="395"/>
      <c r="O88" s="395"/>
      <c r="P88" s="395"/>
      <c r="Q88" s="395"/>
      <c r="R88" s="395"/>
      <c r="S88" s="395"/>
      <c r="T88" s="395"/>
      <c r="U88" s="395"/>
      <c r="V88" s="395"/>
      <c r="W88" s="395"/>
      <c r="X88" s="395"/>
      <c r="Y88" s="395"/>
      <c r="Z88" s="394"/>
      <c r="AA88" s="76"/>
      <c r="AB88" s="10"/>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BA88" s="16">
        <f>+Z88-SUM(D88:Y88)</f>
        <v>0</v>
      </c>
    </row>
    <row r="89" spans="2:53" s="11" customFormat="1" ht="20.100000000000001" customHeight="1">
      <c r="B89" s="45"/>
      <c r="C89" s="188" t="s">
        <v>148</v>
      </c>
      <c r="D89" s="384"/>
      <c r="E89" s="384"/>
      <c r="F89" s="384"/>
      <c r="G89" s="384"/>
      <c r="H89" s="384"/>
      <c r="I89" s="384"/>
      <c r="J89" s="384"/>
      <c r="K89" s="384"/>
      <c r="L89" s="384"/>
      <c r="M89" s="384"/>
      <c r="N89" s="384"/>
      <c r="O89" s="384"/>
      <c r="P89" s="384"/>
      <c r="Q89" s="384"/>
      <c r="R89" s="384"/>
      <c r="S89" s="384"/>
      <c r="T89" s="384"/>
      <c r="U89" s="402"/>
      <c r="V89" s="384"/>
      <c r="W89" s="384"/>
      <c r="X89" s="384"/>
      <c r="Y89" s="384"/>
      <c r="Z89" s="383">
        <f t="shared" ref="Z89:Z116" si="46">SUM(D89:T89)+SUM(V89:Y89)</f>
        <v>0</v>
      </c>
      <c r="AA89" s="76"/>
      <c r="AB89" s="10"/>
      <c r="AC89" s="15">
        <f t="shared" ref="AC89:AY89" si="47">+D82-SUM(D89:D94)</f>
        <v>0</v>
      </c>
      <c r="AD89" s="15">
        <f t="shared" si="47"/>
        <v>0</v>
      </c>
      <c r="AE89" s="15">
        <f t="shared" si="47"/>
        <v>0</v>
      </c>
      <c r="AF89" s="15">
        <f t="shared" si="47"/>
        <v>0</v>
      </c>
      <c r="AG89" s="15">
        <f t="shared" si="47"/>
        <v>0</v>
      </c>
      <c r="AH89" s="15">
        <f t="shared" si="47"/>
        <v>0</v>
      </c>
      <c r="AI89" s="15">
        <f t="shared" si="47"/>
        <v>0</v>
      </c>
      <c r="AJ89" s="15">
        <f t="shared" si="47"/>
        <v>0</v>
      </c>
      <c r="AK89" s="15">
        <f t="shared" si="47"/>
        <v>0</v>
      </c>
      <c r="AL89" s="15">
        <f t="shared" si="47"/>
        <v>0</v>
      </c>
      <c r="AM89" s="15">
        <f t="shared" si="47"/>
        <v>0</v>
      </c>
      <c r="AN89" s="15">
        <f t="shared" si="47"/>
        <v>0</v>
      </c>
      <c r="AO89" s="15">
        <f t="shared" si="47"/>
        <v>0</v>
      </c>
      <c r="AP89" s="15">
        <f t="shared" si="47"/>
        <v>0</v>
      </c>
      <c r="AQ89" s="15">
        <f t="shared" si="47"/>
        <v>0</v>
      </c>
      <c r="AR89" s="15">
        <f t="shared" si="47"/>
        <v>0</v>
      </c>
      <c r="AS89" s="15">
        <f t="shared" si="47"/>
        <v>0</v>
      </c>
      <c r="AT89" s="15">
        <f t="shared" si="47"/>
        <v>0</v>
      </c>
      <c r="AU89" s="15">
        <f t="shared" si="47"/>
        <v>0</v>
      </c>
      <c r="AV89" s="15">
        <f t="shared" si="47"/>
        <v>0</v>
      </c>
      <c r="AW89" s="15">
        <f t="shared" si="47"/>
        <v>0</v>
      </c>
      <c r="AX89" s="15">
        <f t="shared" si="47"/>
        <v>0</v>
      </c>
      <c r="AY89" s="15">
        <f t="shared" si="47"/>
        <v>0</v>
      </c>
      <c r="AZ89" s="21"/>
      <c r="BA89" s="19">
        <f>+Z89-SUM(D89:Y89)</f>
        <v>0</v>
      </c>
    </row>
    <row r="90" spans="2:53" s="11" customFormat="1" ht="20.100000000000001" customHeight="1">
      <c r="B90" s="201"/>
      <c r="C90" s="188" t="s">
        <v>149</v>
      </c>
      <c r="D90" s="384"/>
      <c r="E90" s="384"/>
      <c r="F90" s="384"/>
      <c r="G90" s="384"/>
      <c r="H90" s="384"/>
      <c r="I90" s="384"/>
      <c r="J90" s="384"/>
      <c r="K90" s="384"/>
      <c r="L90" s="384"/>
      <c r="M90" s="384"/>
      <c r="N90" s="384"/>
      <c r="O90" s="384"/>
      <c r="P90" s="384"/>
      <c r="Q90" s="384"/>
      <c r="R90" s="384"/>
      <c r="S90" s="384"/>
      <c r="T90" s="384"/>
      <c r="U90" s="402"/>
      <c r="V90" s="384"/>
      <c r="W90" s="384"/>
      <c r="X90" s="384"/>
      <c r="Y90" s="384"/>
      <c r="Z90" s="383">
        <f t="shared" si="46"/>
        <v>0</v>
      </c>
      <c r="AA90" s="76"/>
      <c r="AB90" s="10"/>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21"/>
      <c r="BA90" s="19">
        <f>+Z90-SUM(D90:Y90)</f>
        <v>0</v>
      </c>
    </row>
    <row r="91" spans="2:53" s="11" customFormat="1" ht="20.100000000000001" customHeight="1">
      <c r="B91" s="45"/>
      <c r="C91" s="51" t="s">
        <v>191</v>
      </c>
      <c r="D91" s="384"/>
      <c r="E91" s="384"/>
      <c r="F91" s="384"/>
      <c r="G91" s="384"/>
      <c r="H91" s="384"/>
      <c r="I91" s="384"/>
      <c r="J91" s="384"/>
      <c r="K91" s="384"/>
      <c r="L91" s="384"/>
      <c r="M91" s="384"/>
      <c r="N91" s="384"/>
      <c r="O91" s="384"/>
      <c r="P91" s="384"/>
      <c r="Q91" s="384"/>
      <c r="R91" s="384"/>
      <c r="S91" s="384"/>
      <c r="T91" s="384"/>
      <c r="U91" s="402"/>
      <c r="V91" s="384"/>
      <c r="W91" s="384"/>
      <c r="X91" s="384"/>
      <c r="Y91" s="384"/>
      <c r="Z91" s="383">
        <f t="shared" si="46"/>
        <v>0</v>
      </c>
      <c r="AA91" s="76"/>
      <c r="AB91" s="10"/>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BA91" s="16">
        <f t="shared" si="4"/>
        <v>0</v>
      </c>
    </row>
    <row r="92" spans="2:53" s="11" customFormat="1" ht="20.100000000000001" customHeight="1">
      <c r="B92" s="46"/>
      <c r="C92" s="51" t="s">
        <v>192</v>
      </c>
      <c r="D92" s="384"/>
      <c r="E92" s="384"/>
      <c r="F92" s="384"/>
      <c r="G92" s="384"/>
      <c r="H92" s="384"/>
      <c r="I92" s="384"/>
      <c r="J92" s="384"/>
      <c r="K92" s="384"/>
      <c r="L92" s="384"/>
      <c r="M92" s="384"/>
      <c r="N92" s="384"/>
      <c r="O92" s="384"/>
      <c r="P92" s="384"/>
      <c r="Q92" s="384"/>
      <c r="R92" s="384"/>
      <c r="S92" s="384"/>
      <c r="T92" s="384"/>
      <c r="U92" s="402"/>
      <c r="V92" s="384"/>
      <c r="W92" s="384"/>
      <c r="X92" s="384"/>
      <c r="Y92" s="384"/>
      <c r="Z92" s="383">
        <f t="shared" si="46"/>
        <v>0</v>
      </c>
      <c r="AA92" s="76"/>
      <c r="AB92" s="10"/>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BA92" s="16">
        <f t="shared" si="4"/>
        <v>0</v>
      </c>
    </row>
    <row r="93" spans="2:53" s="11" customFormat="1" ht="20.100000000000001" customHeight="1">
      <c r="B93" s="46"/>
      <c r="C93" s="51" t="s">
        <v>193</v>
      </c>
      <c r="D93" s="384"/>
      <c r="E93" s="384"/>
      <c r="F93" s="384"/>
      <c r="G93" s="384"/>
      <c r="H93" s="384"/>
      <c r="I93" s="384"/>
      <c r="J93" s="384"/>
      <c r="K93" s="384"/>
      <c r="L93" s="384"/>
      <c r="M93" s="384"/>
      <c r="N93" s="384"/>
      <c r="O93" s="384"/>
      <c r="P93" s="384"/>
      <c r="Q93" s="384"/>
      <c r="R93" s="384"/>
      <c r="S93" s="384"/>
      <c r="T93" s="384"/>
      <c r="U93" s="402"/>
      <c r="V93" s="384"/>
      <c r="W93" s="384"/>
      <c r="X93" s="384"/>
      <c r="Y93" s="384"/>
      <c r="Z93" s="383">
        <f t="shared" si="46"/>
        <v>0</v>
      </c>
      <c r="AA93" s="76"/>
      <c r="AB93" s="10"/>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BA93" s="16">
        <f t="shared" si="4"/>
        <v>0</v>
      </c>
    </row>
    <row r="94" spans="2:53" s="11" customFormat="1" ht="20.100000000000001" customHeight="1">
      <c r="B94" s="45"/>
      <c r="C94" s="51" t="s">
        <v>194</v>
      </c>
      <c r="D94" s="384"/>
      <c r="E94" s="384"/>
      <c r="F94" s="384"/>
      <c r="G94" s="384"/>
      <c r="H94" s="384"/>
      <c r="I94" s="384"/>
      <c r="J94" s="384"/>
      <c r="K94" s="384"/>
      <c r="L94" s="384"/>
      <c r="M94" s="384"/>
      <c r="N94" s="384"/>
      <c r="O94" s="384"/>
      <c r="P94" s="384"/>
      <c r="Q94" s="384"/>
      <c r="R94" s="384"/>
      <c r="S94" s="384"/>
      <c r="T94" s="384"/>
      <c r="U94" s="402"/>
      <c r="V94" s="384"/>
      <c r="W94" s="384"/>
      <c r="X94" s="384"/>
      <c r="Y94" s="384"/>
      <c r="Z94" s="383">
        <f t="shared" si="46"/>
        <v>0</v>
      </c>
      <c r="AA94" s="76"/>
      <c r="AB94" s="10"/>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BA94" s="16">
        <f t="shared" si="4"/>
        <v>0</v>
      </c>
    </row>
    <row r="95" spans="2:53" s="11" customFormat="1" ht="30" customHeight="1">
      <c r="B95" s="45"/>
      <c r="C95" s="49" t="s">
        <v>91</v>
      </c>
      <c r="D95" s="395"/>
      <c r="E95" s="395"/>
      <c r="F95" s="395"/>
      <c r="G95" s="395"/>
      <c r="H95" s="395"/>
      <c r="I95" s="395"/>
      <c r="J95" s="395"/>
      <c r="K95" s="395"/>
      <c r="L95" s="395"/>
      <c r="M95" s="395"/>
      <c r="N95" s="395"/>
      <c r="O95" s="395"/>
      <c r="P95" s="395"/>
      <c r="Q95" s="395"/>
      <c r="R95" s="395"/>
      <c r="S95" s="395"/>
      <c r="T95" s="395"/>
      <c r="U95" s="395"/>
      <c r="V95" s="395"/>
      <c r="W95" s="395"/>
      <c r="X95" s="395"/>
      <c r="Y95" s="395"/>
      <c r="Z95" s="394"/>
      <c r="AA95" s="76"/>
      <c r="AB95" s="10"/>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BA95" s="202">
        <f t="shared" si="4"/>
        <v>0</v>
      </c>
    </row>
    <row r="96" spans="2:53" s="11" customFormat="1" ht="20.100000000000001" customHeight="1">
      <c r="B96" s="45"/>
      <c r="C96" s="50" t="s">
        <v>10</v>
      </c>
      <c r="D96" s="385">
        <f t="shared" ref="D96:Y96" si="48">SUM(D97:D98)</f>
        <v>0</v>
      </c>
      <c r="E96" s="385">
        <f t="shared" si="48"/>
        <v>0</v>
      </c>
      <c r="F96" s="385">
        <f t="shared" si="48"/>
        <v>0</v>
      </c>
      <c r="G96" s="385">
        <f t="shared" si="48"/>
        <v>0</v>
      </c>
      <c r="H96" s="385">
        <f t="shared" si="48"/>
        <v>0</v>
      </c>
      <c r="I96" s="385">
        <f t="shared" si="48"/>
        <v>0</v>
      </c>
      <c r="J96" s="385">
        <f t="shared" si="48"/>
        <v>0</v>
      </c>
      <c r="K96" s="385">
        <f t="shared" si="48"/>
        <v>0</v>
      </c>
      <c r="L96" s="385">
        <f t="shared" si="48"/>
        <v>0</v>
      </c>
      <c r="M96" s="385">
        <f t="shared" si="48"/>
        <v>0</v>
      </c>
      <c r="N96" s="385">
        <f t="shared" si="48"/>
        <v>0</v>
      </c>
      <c r="O96" s="385">
        <f t="shared" si="48"/>
        <v>0</v>
      </c>
      <c r="P96" s="385">
        <f t="shared" si="48"/>
        <v>0</v>
      </c>
      <c r="Q96" s="385">
        <f t="shared" si="48"/>
        <v>0</v>
      </c>
      <c r="R96" s="385">
        <f t="shared" si="48"/>
        <v>0</v>
      </c>
      <c r="S96" s="385">
        <f t="shared" si="48"/>
        <v>0</v>
      </c>
      <c r="T96" s="385">
        <f t="shared" si="48"/>
        <v>0</v>
      </c>
      <c r="U96" s="402"/>
      <c r="V96" s="385">
        <f t="shared" si="48"/>
        <v>0</v>
      </c>
      <c r="W96" s="385">
        <f t="shared" si="48"/>
        <v>0</v>
      </c>
      <c r="X96" s="385">
        <f t="shared" si="48"/>
        <v>0</v>
      </c>
      <c r="Y96" s="385">
        <f t="shared" si="48"/>
        <v>0</v>
      </c>
      <c r="Z96" s="383">
        <f t="shared" si="46"/>
        <v>0</v>
      </c>
      <c r="AA96" s="76"/>
      <c r="AB96" s="10"/>
      <c r="AC96" s="15">
        <f t="shared" ref="AC96:AY96" si="49">+D96-SUM(D97:D98)</f>
        <v>0</v>
      </c>
      <c r="AD96" s="15">
        <f t="shared" si="49"/>
        <v>0</v>
      </c>
      <c r="AE96" s="15">
        <f t="shared" si="49"/>
        <v>0</v>
      </c>
      <c r="AF96" s="15">
        <f t="shared" si="49"/>
        <v>0</v>
      </c>
      <c r="AG96" s="15">
        <f t="shared" si="49"/>
        <v>0</v>
      </c>
      <c r="AH96" s="15">
        <f t="shared" si="49"/>
        <v>0</v>
      </c>
      <c r="AI96" s="15">
        <f t="shared" si="49"/>
        <v>0</v>
      </c>
      <c r="AJ96" s="15">
        <f t="shared" si="49"/>
        <v>0</v>
      </c>
      <c r="AK96" s="15">
        <f t="shared" si="49"/>
        <v>0</v>
      </c>
      <c r="AL96" s="15">
        <f t="shared" si="49"/>
        <v>0</v>
      </c>
      <c r="AM96" s="15">
        <f t="shared" si="49"/>
        <v>0</v>
      </c>
      <c r="AN96" s="15">
        <f t="shared" si="49"/>
        <v>0</v>
      </c>
      <c r="AO96" s="15">
        <f t="shared" si="49"/>
        <v>0</v>
      </c>
      <c r="AP96" s="15">
        <f t="shared" si="49"/>
        <v>0</v>
      </c>
      <c r="AQ96" s="15">
        <f t="shared" si="49"/>
        <v>0</v>
      </c>
      <c r="AR96" s="15">
        <f t="shared" si="49"/>
        <v>0</v>
      </c>
      <c r="AS96" s="15">
        <f t="shared" si="49"/>
        <v>0</v>
      </c>
      <c r="AT96" s="15">
        <f t="shared" si="49"/>
        <v>0</v>
      </c>
      <c r="AU96" s="15">
        <f t="shared" si="49"/>
        <v>0</v>
      </c>
      <c r="AV96" s="15">
        <f t="shared" si="49"/>
        <v>0</v>
      </c>
      <c r="AW96" s="15">
        <f t="shared" si="49"/>
        <v>0</v>
      </c>
      <c r="AX96" s="15">
        <f t="shared" si="49"/>
        <v>0</v>
      </c>
      <c r="AY96" s="15">
        <f t="shared" si="49"/>
        <v>0</v>
      </c>
      <c r="BA96" s="15">
        <f t="shared" si="4"/>
        <v>0</v>
      </c>
    </row>
    <row r="97" spans="2:53" s="11" customFormat="1" ht="20.100000000000001" customHeight="1">
      <c r="B97" s="46"/>
      <c r="C97" s="51" t="s">
        <v>52</v>
      </c>
      <c r="D97" s="384"/>
      <c r="E97" s="384"/>
      <c r="F97" s="384"/>
      <c r="G97" s="384"/>
      <c r="H97" s="384"/>
      <c r="I97" s="384"/>
      <c r="J97" s="384"/>
      <c r="K97" s="384"/>
      <c r="L97" s="384"/>
      <c r="M97" s="384"/>
      <c r="N97" s="384"/>
      <c r="O97" s="384"/>
      <c r="P97" s="384"/>
      <c r="Q97" s="384"/>
      <c r="R97" s="384"/>
      <c r="S97" s="384"/>
      <c r="T97" s="384"/>
      <c r="U97" s="402"/>
      <c r="V97" s="384"/>
      <c r="W97" s="384"/>
      <c r="X97" s="384"/>
      <c r="Y97" s="384"/>
      <c r="Z97" s="383">
        <f t="shared" si="46"/>
        <v>0</v>
      </c>
      <c r="AA97" s="76"/>
      <c r="AB97" s="10"/>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BA97" s="15">
        <f t="shared" si="4"/>
        <v>0</v>
      </c>
    </row>
    <row r="98" spans="2:53" s="11" customFormat="1" ht="20.100000000000001" customHeight="1">
      <c r="B98" s="46"/>
      <c r="C98" s="51" t="s">
        <v>53</v>
      </c>
      <c r="D98" s="384"/>
      <c r="E98" s="384"/>
      <c r="F98" s="384"/>
      <c r="G98" s="384"/>
      <c r="H98" s="384"/>
      <c r="I98" s="384"/>
      <c r="J98" s="384"/>
      <c r="K98" s="384"/>
      <c r="L98" s="384"/>
      <c r="M98" s="384"/>
      <c r="N98" s="384"/>
      <c r="O98" s="384"/>
      <c r="P98" s="384"/>
      <c r="Q98" s="384"/>
      <c r="R98" s="384"/>
      <c r="S98" s="384"/>
      <c r="T98" s="384"/>
      <c r="U98" s="402"/>
      <c r="V98" s="384"/>
      <c r="W98" s="384"/>
      <c r="X98" s="384"/>
      <c r="Y98" s="384"/>
      <c r="Z98" s="383">
        <f t="shared" si="46"/>
        <v>0</v>
      </c>
      <c r="AA98" s="76"/>
      <c r="AB98" s="10"/>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BA98" s="15">
        <f t="shared" si="4"/>
        <v>0</v>
      </c>
    </row>
    <row r="99" spans="2:53" s="11" customFormat="1" ht="20.100000000000001" customHeight="1">
      <c r="B99" s="46"/>
      <c r="C99" s="50" t="s">
        <v>11</v>
      </c>
      <c r="D99" s="385">
        <f t="shared" ref="D99:Y99" si="50">SUM(D100:D101)</f>
        <v>0</v>
      </c>
      <c r="E99" s="385">
        <f t="shared" si="50"/>
        <v>0</v>
      </c>
      <c r="F99" s="385">
        <f t="shared" si="50"/>
        <v>0</v>
      </c>
      <c r="G99" s="385">
        <f t="shared" si="50"/>
        <v>0</v>
      </c>
      <c r="H99" s="385">
        <f t="shared" si="50"/>
        <v>0</v>
      </c>
      <c r="I99" s="385">
        <f t="shared" si="50"/>
        <v>0</v>
      </c>
      <c r="J99" s="385">
        <f t="shared" si="50"/>
        <v>0</v>
      </c>
      <c r="K99" s="385">
        <f t="shared" si="50"/>
        <v>0</v>
      </c>
      <c r="L99" s="385">
        <f t="shared" si="50"/>
        <v>0</v>
      </c>
      <c r="M99" s="385">
        <f t="shared" si="50"/>
        <v>0</v>
      </c>
      <c r="N99" s="385">
        <f t="shared" si="50"/>
        <v>0</v>
      </c>
      <c r="O99" s="385">
        <f t="shared" si="50"/>
        <v>0</v>
      </c>
      <c r="P99" s="385">
        <f t="shared" si="50"/>
        <v>0</v>
      </c>
      <c r="Q99" s="385">
        <f t="shared" si="50"/>
        <v>0</v>
      </c>
      <c r="R99" s="385">
        <f t="shared" si="50"/>
        <v>0</v>
      </c>
      <c r="S99" s="385">
        <f t="shared" si="50"/>
        <v>0</v>
      </c>
      <c r="T99" s="385">
        <f t="shared" si="50"/>
        <v>0</v>
      </c>
      <c r="U99" s="402"/>
      <c r="V99" s="385">
        <f t="shared" si="50"/>
        <v>0</v>
      </c>
      <c r="W99" s="385">
        <f t="shared" si="50"/>
        <v>0</v>
      </c>
      <c r="X99" s="385">
        <f t="shared" si="50"/>
        <v>0</v>
      </c>
      <c r="Y99" s="385">
        <f t="shared" si="50"/>
        <v>0</v>
      </c>
      <c r="Z99" s="383">
        <f t="shared" si="46"/>
        <v>0</v>
      </c>
      <c r="AA99" s="76"/>
      <c r="AB99" s="10"/>
      <c r="AC99" s="15">
        <f t="shared" ref="AC99:AY99" si="51">+D99-SUM(D100:D101)</f>
        <v>0</v>
      </c>
      <c r="AD99" s="15">
        <f t="shared" si="51"/>
        <v>0</v>
      </c>
      <c r="AE99" s="15">
        <f t="shared" si="51"/>
        <v>0</v>
      </c>
      <c r="AF99" s="15">
        <f t="shared" si="51"/>
        <v>0</v>
      </c>
      <c r="AG99" s="15">
        <f t="shared" si="51"/>
        <v>0</v>
      </c>
      <c r="AH99" s="15">
        <f t="shared" si="51"/>
        <v>0</v>
      </c>
      <c r="AI99" s="15">
        <f t="shared" si="51"/>
        <v>0</v>
      </c>
      <c r="AJ99" s="15">
        <f t="shared" si="51"/>
        <v>0</v>
      </c>
      <c r="AK99" s="15">
        <f t="shared" si="51"/>
        <v>0</v>
      </c>
      <c r="AL99" s="15">
        <f t="shared" si="51"/>
        <v>0</v>
      </c>
      <c r="AM99" s="15">
        <f t="shared" si="51"/>
        <v>0</v>
      </c>
      <c r="AN99" s="15">
        <f t="shared" si="51"/>
        <v>0</v>
      </c>
      <c r="AO99" s="15">
        <f t="shared" si="51"/>
        <v>0</v>
      </c>
      <c r="AP99" s="15">
        <f t="shared" si="51"/>
        <v>0</v>
      </c>
      <c r="AQ99" s="15">
        <f t="shared" si="51"/>
        <v>0</v>
      </c>
      <c r="AR99" s="15">
        <f t="shared" si="51"/>
        <v>0</v>
      </c>
      <c r="AS99" s="15">
        <f t="shared" si="51"/>
        <v>0</v>
      </c>
      <c r="AT99" s="15">
        <f t="shared" si="51"/>
        <v>0</v>
      </c>
      <c r="AU99" s="15">
        <f t="shared" si="51"/>
        <v>0</v>
      </c>
      <c r="AV99" s="15">
        <f t="shared" si="51"/>
        <v>0</v>
      </c>
      <c r="AW99" s="15">
        <f t="shared" si="51"/>
        <v>0</v>
      </c>
      <c r="AX99" s="15">
        <f t="shared" si="51"/>
        <v>0</v>
      </c>
      <c r="AY99" s="15">
        <f t="shared" si="51"/>
        <v>0</v>
      </c>
      <c r="BA99" s="15">
        <f t="shared" ref="BA99:BA143" si="52">+Z99-SUM(D99:Y99)</f>
        <v>0</v>
      </c>
    </row>
    <row r="100" spans="2:53" s="11" customFormat="1" ht="20.100000000000001" customHeight="1">
      <c r="B100" s="46"/>
      <c r="C100" s="51" t="s">
        <v>52</v>
      </c>
      <c r="D100" s="384"/>
      <c r="E100" s="384"/>
      <c r="F100" s="384"/>
      <c r="G100" s="384"/>
      <c r="H100" s="384"/>
      <c r="I100" s="384"/>
      <c r="J100" s="384"/>
      <c r="K100" s="384"/>
      <c r="L100" s="384"/>
      <c r="M100" s="384"/>
      <c r="N100" s="384"/>
      <c r="O100" s="384"/>
      <c r="P100" s="384"/>
      <c r="Q100" s="384"/>
      <c r="R100" s="384"/>
      <c r="S100" s="384"/>
      <c r="T100" s="384"/>
      <c r="U100" s="402"/>
      <c r="V100" s="384"/>
      <c r="W100" s="384"/>
      <c r="X100" s="384"/>
      <c r="Y100" s="384"/>
      <c r="Z100" s="383">
        <f t="shared" si="46"/>
        <v>0</v>
      </c>
      <c r="AA100" s="76"/>
      <c r="AB100" s="10"/>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BA100" s="15">
        <f t="shared" si="52"/>
        <v>0</v>
      </c>
    </row>
    <row r="101" spans="2:53" s="11" customFormat="1" ht="20.100000000000001" customHeight="1">
      <c r="B101" s="46"/>
      <c r="C101" s="51" t="s">
        <v>53</v>
      </c>
      <c r="D101" s="384"/>
      <c r="E101" s="384"/>
      <c r="F101" s="384"/>
      <c r="G101" s="384"/>
      <c r="H101" s="384"/>
      <c r="I101" s="384"/>
      <c r="J101" s="384"/>
      <c r="K101" s="384"/>
      <c r="L101" s="384"/>
      <c r="M101" s="384"/>
      <c r="N101" s="384"/>
      <c r="O101" s="384"/>
      <c r="P101" s="384"/>
      <c r="Q101" s="384"/>
      <c r="R101" s="384"/>
      <c r="S101" s="384"/>
      <c r="T101" s="384"/>
      <c r="U101" s="402"/>
      <c r="V101" s="384"/>
      <c r="W101" s="384"/>
      <c r="X101" s="384"/>
      <c r="Y101" s="384"/>
      <c r="Z101" s="383">
        <f t="shared" si="46"/>
        <v>0</v>
      </c>
      <c r="AA101" s="76"/>
      <c r="AB101" s="10"/>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BA101" s="15">
        <f t="shared" si="52"/>
        <v>0</v>
      </c>
    </row>
    <row r="102" spans="2:53" s="11" customFormat="1" ht="20.100000000000001" customHeight="1">
      <c r="B102" s="46"/>
      <c r="C102" s="38"/>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94"/>
      <c r="AA102" s="76"/>
      <c r="AB102" s="10"/>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BA102" s="15"/>
    </row>
    <row r="103" spans="2:53" s="11" customFormat="1" ht="20.100000000000001" customHeight="1">
      <c r="B103" s="46"/>
      <c r="C103" s="51" t="s">
        <v>78</v>
      </c>
      <c r="D103" s="384"/>
      <c r="E103" s="384"/>
      <c r="F103" s="384"/>
      <c r="G103" s="384"/>
      <c r="H103" s="384"/>
      <c r="I103" s="384"/>
      <c r="J103" s="384"/>
      <c r="K103" s="384"/>
      <c r="L103" s="384"/>
      <c r="M103" s="384"/>
      <c r="N103" s="384"/>
      <c r="O103" s="384"/>
      <c r="P103" s="384"/>
      <c r="Q103" s="384"/>
      <c r="R103" s="384"/>
      <c r="S103" s="384"/>
      <c r="T103" s="384"/>
      <c r="U103" s="402"/>
      <c r="V103" s="384"/>
      <c r="W103" s="384"/>
      <c r="X103" s="384"/>
      <c r="Y103" s="384"/>
      <c r="Z103" s="383">
        <f t="shared" si="46"/>
        <v>0</v>
      </c>
      <c r="AA103" s="76"/>
      <c r="AB103" s="10"/>
      <c r="AC103" s="15">
        <f t="shared" ref="AC103:AY103" si="53">+D99-SUM(D103:D108)</f>
        <v>0</v>
      </c>
      <c r="AD103" s="15">
        <f t="shared" si="53"/>
        <v>0</v>
      </c>
      <c r="AE103" s="15">
        <f t="shared" si="53"/>
        <v>0</v>
      </c>
      <c r="AF103" s="15">
        <f t="shared" si="53"/>
        <v>0</v>
      </c>
      <c r="AG103" s="15">
        <f t="shared" si="53"/>
        <v>0</v>
      </c>
      <c r="AH103" s="15">
        <f t="shared" si="53"/>
        <v>0</v>
      </c>
      <c r="AI103" s="15">
        <f t="shared" si="53"/>
        <v>0</v>
      </c>
      <c r="AJ103" s="15">
        <f t="shared" si="53"/>
        <v>0</v>
      </c>
      <c r="AK103" s="15">
        <f t="shared" si="53"/>
        <v>0</v>
      </c>
      <c r="AL103" s="15">
        <f t="shared" si="53"/>
        <v>0</v>
      </c>
      <c r="AM103" s="15">
        <f t="shared" si="53"/>
        <v>0</v>
      </c>
      <c r="AN103" s="15">
        <f t="shared" si="53"/>
        <v>0</v>
      </c>
      <c r="AO103" s="15">
        <f t="shared" si="53"/>
        <v>0</v>
      </c>
      <c r="AP103" s="15">
        <f t="shared" si="53"/>
        <v>0</v>
      </c>
      <c r="AQ103" s="15">
        <f t="shared" si="53"/>
        <v>0</v>
      </c>
      <c r="AR103" s="15">
        <f t="shared" si="53"/>
        <v>0</v>
      </c>
      <c r="AS103" s="15">
        <f t="shared" si="53"/>
        <v>0</v>
      </c>
      <c r="AT103" s="15">
        <f t="shared" si="53"/>
        <v>0</v>
      </c>
      <c r="AU103" s="15">
        <f t="shared" si="53"/>
        <v>0</v>
      </c>
      <c r="AV103" s="15">
        <f t="shared" si="53"/>
        <v>0</v>
      </c>
      <c r="AW103" s="15">
        <f t="shared" si="53"/>
        <v>0</v>
      </c>
      <c r="AX103" s="15">
        <f t="shared" si="53"/>
        <v>0</v>
      </c>
      <c r="AY103" s="15">
        <f t="shared" si="53"/>
        <v>0</v>
      </c>
      <c r="BA103" s="15">
        <f t="shared" si="52"/>
        <v>0</v>
      </c>
    </row>
    <row r="104" spans="2:53" s="11" customFormat="1" ht="20.100000000000001" customHeight="1">
      <c r="B104" s="46"/>
      <c r="C104" s="51" t="s">
        <v>64</v>
      </c>
      <c r="D104" s="384"/>
      <c r="E104" s="384"/>
      <c r="F104" s="384"/>
      <c r="G104" s="384"/>
      <c r="H104" s="384"/>
      <c r="I104" s="384"/>
      <c r="J104" s="384"/>
      <c r="K104" s="384"/>
      <c r="L104" s="384"/>
      <c r="M104" s="384"/>
      <c r="N104" s="384"/>
      <c r="O104" s="384"/>
      <c r="P104" s="384"/>
      <c r="Q104" s="384"/>
      <c r="R104" s="384"/>
      <c r="S104" s="384"/>
      <c r="T104" s="384"/>
      <c r="U104" s="402"/>
      <c r="V104" s="384"/>
      <c r="W104" s="384"/>
      <c r="X104" s="384"/>
      <c r="Y104" s="384"/>
      <c r="Z104" s="383">
        <f t="shared" si="46"/>
        <v>0</v>
      </c>
      <c r="AA104" s="76"/>
      <c r="AB104" s="10"/>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A104" s="15">
        <f t="shared" si="52"/>
        <v>0</v>
      </c>
    </row>
    <row r="105" spans="2:53" s="21" customFormat="1" ht="20.100000000000001" customHeight="1">
      <c r="B105" s="42"/>
      <c r="C105" s="51" t="s">
        <v>119</v>
      </c>
      <c r="D105" s="384"/>
      <c r="E105" s="384"/>
      <c r="F105" s="384"/>
      <c r="G105" s="384"/>
      <c r="H105" s="384"/>
      <c r="I105" s="384"/>
      <c r="J105" s="384"/>
      <c r="K105" s="384"/>
      <c r="L105" s="384"/>
      <c r="M105" s="384"/>
      <c r="N105" s="384"/>
      <c r="O105" s="384"/>
      <c r="P105" s="384"/>
      <c r="Q105" s="384"/>
      <c r="R105" s="384"/>
      <c r="S105" s="384"/>
      <c r="T105" s="384"/>
      <c r="U105" s="402"/>
      <c r="V105" s="384"/>
      <c r="W105" s="384"/>
      <c r="X105" s="384"/>
      <c r="Y105" s="384"/>
      <c r="Z105" s="383">
        <f t="shared" si="46"/>
        <v>0</v>
      </c>
      <c r="AA105" s="76"/>
      <c r="AB105" s="10"/>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1"/>
      <c r="BA105" s="15">
        <f t="shared" si="52"/>
        <v>0</v>
      </c>
    </row>
    <row r="106" spans="2:53" s="11" customFormat="1" ht="20.100000000000001" customHeight="1">
      <c r="B106" s="46"/>
      <c r="C106" s="51" t="s">
        <v>79</v>
      </c>
      <c r="D106" s="384"/>
      <c r="E106" s="384"/>
      <c r="F106" s="384"/>
      <c r="G106" s="384"/>
      <c r="H106" s="384"/>
      <c r="I106" s="384"/>
      <c r="J106" s="384"/>
      <c r="K106" s="384"/>
      <c r="L106" s="384"/>
      <c r="M106" s="384"/>
      <c r="N106" s="384"/>
      <c r="O106" s="384"/>
      <c r="P106" s="384"/>
      <c r="Q106" s="384"/>
      <c r="R106" s="384"/>
      <c r="S106" s="384"/>
      <c r="T106" s="384"/>
      <c r="U106" s="402"/>
      <c r="V106" s="384"/>
      <c r="W106" s="384"/>
      <c r="X106" s="384"/>
      <c r="Y106" s="384"/>
      <c r="Z106" s="383">
        <f t="shared" si="46"/>
        <v>0</v>
      </c>
      <c r="AA106" s="76"/>
      <c r="AB106" s="10"/>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BA106" s="15">
        <f t="shared" si="52"/>
        <v>0</v>
      </c>
    </row>
    <row r="107" spans="2:53" s="11" customFormat="1" ht="20.100000000000001" customHeight="1">
      <c r="B107" s="45"/>
      <c r="C107" s="51" t="s">
        <v>45</v>
      </c>
      <c r="D107" s="384"/>
      <c r="E107" s="384"/>
      <c r="F107" s="384"/>
      <c r="G107" s="384"/>
      <c r="H107" s="384"/>
      <c r="I107" s="384"/>
      <c r="J107" s="384"/>
      <c r="K107" s="384"/>
      <c r="L107" s="384"/>
      <c r="M107" s="384"/>
      <c r="N107" s="384"/>
      <c r="O107" s="384"/>
      <c r="P107" s="384"/>
      <c r="Q107" s="384"/>
      <c r="R107" s="384"/>
      <c r="S107" s="384"/>
      <c r="T107" s="384"/>
      <c r="U107" s="402"/>
      <c r="V107" s="384"/>
      <c r="W107" s="384"/>
      <c r="X107" s="384"/>
      <c r="Y107" s="384"/>
      <c r="Z107" s="383">
        <f t="shared" si="46"/>
        <v>0</v>
      </c>
      <c r="AA107" s="76"/>
      <c r="AB107" s="10"/>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A107" s="15">
        <f t="shared" si="52"/>
        <v>0</v>
      </c>
    </row>
    <row r="108" spans="2:53" s="21" customFormat="1" ht="20.100000000000001" customHeight="1">
      <c r="B108" s="42"/>
      <c r="C108" s="51" t="s">
        <v>96</v>
      </c>
      <c r="D108" s="384"/>
      <c r="E108" s="384"/>
      <c r="F108" s="384"/>
      <c r="G108" s="384"/>
      <c r="H108" s="384"/>
      <c r="I108" s="384"/>
      <c r="J108" s="384"/>
      <c r="K108" s="384"/>
      <c r="L108" s="384"/>
      <c r="M108" s="384"/>
      <c r="N108" s="384"/>
      <c r="O108" s="384"/>
      <c r="P108" s="384"/>
      <c r="Q108" s="384"/>
      <c r="R108" s="384"/>
      <c r="S108" s="384"/>
      <c r="T108" s="384"/>
      <c r="U108" s="402"/>
      <c r="V108" s="384"/>
      <c r="W108" s="384"/>
      <c r="X108" s="384"/>
      <c r="Y108" s="384"/>
      <c r="Z108" s="383">
        <f t="shared" si="46"/>
        <v>0</v>
      </c>
      <c r="AA108" s="76"/>
      <c r="AB108" s="10"/>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1"/>
      <c r="BA108" s="15">
        <f t="shared" si="52"/>
        <v>0</v>
      </c>
    </row>
    <row r="109" spans="2:53" s="21" customFormat="1" ht="20.100000000000001" customHeight="1">
      <c r="B109" s="42"/>
      <c r="C109" s="38"/>
      <c r="D109" s="385"/>
      <c r="E109" s="385"/>
      <c r="F109" s="385"/>
      <c r="G109" s="385"/>
      <c r="H109" s="385"/>
      <c r="I109" s="385"/>
      <c r="J109" s="385"/>
      <c r="K109" s="385"/>
      <c r="L109" s="385"/>
      <c r="M109" s="385"/>
      <c r="N109" s="385"/>
      <c r="O109" s="385"/>
      <c r="P109" s="385"/>
      <c r="Q109" s="385"/>
      <c r="R109" s="385"/>
      <c r="S109" s="385"/>
      <c r="T109" s="385"/>
      <c r="U109" s="385"/>
      <c r="V109" s="385"/>
      <c r="W109" s="385"/>
      <c r="X109" s="385"/>
      <c r="Y109" s="385"/>
      <c r="Z109" s="394"/>
      <c r="AA109" s="76"/>
      <c r="AB109" s="10"/>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1"/>
      <c r="BA109" s="15"/>
    </row>
    <row r="110" spans="2:53" s="21" customFormat="1" ht="20.100000000000001" customHeight="1">
      <c r="B110" s="42"/>
      <c r="C110" s="50" t="s">
        <v>12</v>
      </c>
      <c r="D110" s="385">
        <f t="shared" ref="D110:Y110" si="54">SUM(D111:D112)</f>
        <v>0</v>
      </c>
      <c r="E110" s="385">
        <f t="shared" si="54"/>
        <v>0</v>
      </c>
      <c r="F110" s="385">
        <f t="shared" si="54"/>
        <v>0</v>
      </c>
      <c r="G110" s="385">
        <f t="shared" si="54"/>
        <v>0</v>
      </c>
      <c r="H110" s="385">
        <f t="shared" si="54"/>
        <v>0</v>
      </c>
      <c r="I110" s="385">
        <f t="shared" si="54"/>
        <v>0</v>
      </c>
      <c r="J110" s="385">
        <f t="shared" si="54"/>
        <v>0</v>
      </c>
      <c r="K110" s="385">
        <f t="shared" si="54"/>
        <v>0</v>
      </c>
      <c r="L110" s="385">
        <f t="shared" si="54"/>
        <v>0</v>
      </c>
      <c r="M110" s="385">
        <f t="shared" si="54"/>
        <v>0</v>
      </c>
      <c r="N110" s="385">
        <f t="shared" si="54"/>
        <v>0</v>
      </c>
      <c r="O110" s="385">
        <f t="shared" si="54"/>
        <v>0</v>
      </c>
      <c r="P110" s="385">
        <f t="shared" si="54"/>
        <v>0</v>
      </c>
      <c r="Q110" s="385">
        <f t="shared" si="54"/>
        <v>0</v>
      </c>
      <c r="R110" s="385">
        <f t="shared" si="54"/>
        <v>0</v>
      </c>
      <c r="S110" s="385">
        <f t="shared" si="54"/>
        <v>0</v>
      </c>
      <c r="T110" s="385">
        <f t="shared" si="54"/>
        <v>0</v>
      </c>
      <c r="U110" s="402"/>
      <c r="V110" s="385">
        <f t="shared" si="54"/>
        <v>0</v>
      </c>
      <c r="W110" s="385">
        <f t="shared" si="54"/>
        <v>0</v>
      </c>
      <c r="X110" s="385">
        <f t="shared" si="54"/>
        <v>0</v>
      </c>
      <c r="Y110" s="385">
        <f t="shared" si="54"/>
        <v>0</v>
      </c>
      <c r="Z110" s="383">
        <f t="shared" si="46"/>
        <v>0</v>
      </c>
      <c r="AA110" s="76"/>
      <c r="AB110" s="10"/>
      <c r="AC110" s="15">
        <f t="shared" ref="AC110:AY110" si="55">+D110-SUM(D111:D112)</f>
        <v>0</v>
      </c>
      <c r="AD110" s="15">
        <f t="shared" si="55"/>
        <v>0</v>
      </c>
      <c r="AE110" s="15">
        <f t="shared" si="55"/>
        <v>0</v>
      </c>
      <c r="AF110" s="15">
        <f t="shared" si="55"/>
        <v>0</v>
      </c>
      <c r="AG110" s="15">
        <f t="shared" si="55"/>
        <v>0</v>
      </c>
      <c r="AH110" s="15">
        <f t="shared" si="55"/>
        <v>0</v>
      </c>
      <c r="AI110" s="15">
        <f t="shared" si="55"/>
        <v>0</v>
      </c>
      <c r="AJ110" s="15">
        <f t="shared" si="55"/>
        <v>0</v>
      </c>
      <c r="AK110" s="15">
        <f t="shared" si="55"/>
        <v>0</v>
      </c>
      <c r="AL110" s="15">
        <f t="shared" si="55"/>
        <v>0</v>
      </c>
      <c r="AM110" s="15">
        <f t="shared" si="55"/>
        <v>0</v>
      </c>
      <c r="AN110" s="15">
        <f t="shared" si="55"/>
        <v>0</v>
      </c>
      <c r="AO110" s="15">
        <f t="shared" si="55"/>
        <v>0</v>
      </c>
      <c r="AP110" s="15">
        <f t="shared" si="55"/>
        <v>0</v>
      </c>
      <c r="AQ110" s="15">
        <f t="shared" si="55"/>
        <v>0</v>
      </c>
      <c r="AR110" s="15">
        <f t="shared" si="55"/>
        <v>0</v>
      </c>
      <c r="AS110" s="15">
        <f t="shared" si="55"/>
        <v>0</v>
      </c>
      <c r="AT110" s="15">
        <f t="shared" si="55"/>
        <v>0</v>
      </c>
      <c r="AU110" s="15">
        <f t="shared" si="55"/>
        <v>0</v>
      </c>
      <c r="AV110" s="15">
        <f t="shared" si="55"/>
        <v>0</v>
      </c>
      <c r="AW110" s="15">
        <f t="shared" si="55"/>
        <v>0</v>
      </c>
      <c r="AX110" s="15">
        <f t="shared" si="55"/>
        <v>0</v>
      </c>
      <c r="AY110" s="15">
        <f t="shared" si="55"/>
        <v>0</v>
      </c>
      <c r="AZ110" s="11"/>
      <c r="BA110" s="15">
        <f t="shared" si="52"/>
        <v>0</v>
      </c>
    </row>
    <row r="111" spans="2:53" s="21" customFormat="1" ht="20.100000000000001" customHeight="1">
      <c r="B111" s="43"/>
      <c r="C111" s="51" t="s">
        <v>52</v>
      </c>
      <c r="D111" s="384"/>
      <c r="E111" s="384"/>
      <c r="F111" s="384"/>
      <c r="G111" s="384"/>
      <c r="H111" s="384"/>
      <c r="I111" s="384"/>
      <c r="J111" s="384"/>
      <c r="K111" s="384"/>
      <c r="L111" s="384"/>
      <c r="M111" s="384"/>
      <c r="N111" s="384"/>
      <c r="O111" s="384"/>
      <c r="P111" s="384"/>
      <c r="Q111" s="384"/>
      <c r="R111" s="384"/>
      <c r="S111" s="384"/>
      <c r="T111" s="384"/>
      <c r="U111" s="402"/>
      <c r="V111" s="384"/>
      <c r="W111" s="384"/>
      <c r="X111" s="384"/>
      <c r="Y111" s="384"/>
      <c r="Z111" s="383">
        <f t="shared" si="46"/>
        <v>0</v>
      </c>
      <c r="AA111" s="76"/>
      <c r="AB111" s="20"/>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BA111" s="15">
        <f t="shared" si="52"/>
        <v>0</v>
      </c>
    </row>
    <row r="112" spans="2:53" s="11" customFormat="1" ht="20.100000000000001" customHeight="1">
      <c r="B112" s="201"/>
      <c r="C112" s="51" t="s">
        <v>53</v>
      </c>
      <c r="D112" s="384"/>
      <c r="E112" s="384"/>
      <c r="F112" s="384"/>
      <c r="G112" s="384"/>
      <c r="H112" s="384"/>
      <c r="I112" s="384"/>
      <c r="J112" s="384"/>
      <c r="K112" s="384"/>
      <c r="L112" s="384"/>
      <c r="M112" s="384"/>
      <c r="N112" s="384"/>
      <c r="O112" s="384"/>
      <c r="P112" s="384"/>
      <c r="Q112" s="384"/>
      <c r="R112" s="384"/>
      <c r="S112" s="384"/>
      <c r="T112" s="384"/>
      <c r="U112" s="402"/>
      <c r="V112" s="384"/>
      <c r="W112" s="384"/>
      <c r="X112" s="384"/>
      <c r="Y112" s="384"/>
      <c r="Z112" s="383">
        <f t="shared" si="46"/>
        <v>0</v>
      </c>
      <c r="AA112" s="76"/>
      <c r="AB112" s="10"/>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BA112" s="15">
        <f t="shared" si="52"/>
        <v>0</v>
      </c>
    </row>
    <row r="113" spans="2:53" s="11" customFormat="1" ht="30" customHeight="1">
      <c r="B113" s="45"/>
      <c r="C113" s="49" t="s">
        <v>41</v>
      </c>
      <c r="D113" s="396">
        <f>+SUM(D110,D99,D96)</f>
        <v>0</v>
      </c>
      <c r="E113" s="396">
        <f t="shared" ref="E113:Y113" si="56">+SUM(E110,E99,E96)</f>
        <v>0</v>
      </c>
      <c r="F113" s="396">
        <f t="shared" si="56"/>
        <v>0</v>
      </c>
      <c r="G113" s="396">
        <f t="shared" si="56"/>
        <v>0</v>
      </c>
      <c r="H113" s="396">
        <f t="shared" si="56"/>
        <v>0</v>
      </c>
      <c r="I113" s="396">
        <f t="shared" si="56"/>
        <v>0</v>
      </c>
      <c r="J113" s="396">
        <f t="shared" si="56"/>
        <v>0</v>
      </c>
      <c r="K113" s="396">
        <f t="shared" si="56"/>
        <v>0</v>
      </c>
      <c r="L113" s="396">
        <f t="shared" si="56"/>
        <v>0</v>
      </c>
      <c r="M113" s="396">
        <f t="shared" si="56"/>
        <v>0</v>
      </c>
      <c r="N113" s="396">
        <f t="shared" si="56"/>
        <v>0</v>
      </c>
      <c r="O113" s="396">
        <f t="shared" si="56"/>
        <v>0</v>
      </c>
      <c r="P113" s="396">
        <f t="shared" si="56"/>
        <v>0</v>
      </c>
      <c r="Q113" s="396">
        <f t="shared" si="56"/>
        <v>0</v>
      </c>
      <c r="R113" s="396">
        <f t="shared" si="56"/>
        <v>0</v>
      </c>
      <c r="S113" s="396">
        <f t="shared" si="56"/>
        <v>0</v>
      </c>
      <c r="T113" s="396">
        <f t="shared" si="56"/>
        <v>0</v>
      </c>
      <c r="U113" s="403"/>
      <c r="V113" s="396">
        <f t="shared" si="56"/>
        <v>0</v>
      </c>
      <c r="W113" s="396">
        <f t="shared" si="56"/>
        <v>0</v>
      </c>
      <c r="X113" s="396">
        <f t="shared" si="56"/>
        <v>0</v>
      </c>
      <c r="Y113" s="396">
        <f t="shared" si="56"/>
        <v>0</v>
      </c>
      <c r="Z113" s="388">
        <f t="shared" si="46"/>
        <v>0</v>
      </c>
      <c r="AA113" s="76"/>
      <c r="AB113" s="10"/>
      <c r="AC113" s="15">
        <f t="shared" ref="AC113:AY113" si="57">+D113-D96-D99-D110</f>
        <v>0</v>
      </c>
      <c r="AD113" s="15">
        <f t="shared" si="57"/>
        <v>0</v>
      </c>
      <c r="AE113" s="15">
        <f t="shared" si="57"/>
        <v>0</v>
      </c>
      <c r="AF113" s="15">
        <f t="shared" si="57"/>
        <v>0</v>
      </c>
      <c r="AG113" s="15">
        <f t="shared" si="57"/>
        <v>0</v>
      </c>
      <c r="AH113" s="15">
        <f t="shared" si="57"/>
        <v>0</v>
      </c>
      <c r="AI113" s="15">
        <f t="shared" si="57"/>
        <v>0</v>
      </c>
      <c r="AJ113" s="15">
        <f t="shared" si="57"/>
        <v>0</v>
      </c>
      <c r="AK113" s="15">
        <f t="shared" si="57"/>
        <v>0</v>
      </c>
      <c r="AL113" s="15">
        <f t="shared" si="57"/>
        <v>0</v>
      </c>
      <c r="AM113" s="15">
        <f t="shared" si="57"/>
        <v>0</v>
      </c>
      <c r="AN113" s="15">
        <f t="shared" si="57"/>
        <v>0</v>
      </c>
      <c r="AO113" s="15">
        <f t="shared" si="57"/>
        <v>0</v>
      </c>
      <c r="AP113" s="15">
        <f t="shared" si="57"/>
        <v>0</v>
      </c>
      <c r="AQ113" s="15">
        <f t="shared" si="57"/>
        <v>0</v>
      </c>
      <c r="AR113" s="15">
        <f t="shared" si="57"/>
        <v>0</v>
      </c>
      <c r="AS113" s="15">
        <f t="shared" si="57"/>
        <v>0</v>
      </c>
      <c r="AT113" s="15">
        <f t="shared" si="57"/>
        <v>0</v>
      </c>
      <c r="AU113" s="15">
        <f t="shared" si="57"/>
        <v>0</v>
      </c>
      <c r="AV113" s="15">
        <f t="shared" si="57"/>
        <v>0</v>
      </c>
      <c r="AW113" s="15">
        <f t="shared" si="57"/>
        <v>0</v>
      </c>
      <c r="AX113" s="15">
        <f t="shared" si="57"/>
        <v>0</v>
      </c>
      <c r="AY113" s="15">
        <f t="shared" si="57"/>
        <v>0</v>
      </c>
      <c r="BA113" s="15">
        <f t="shared" si="52"/>
        <v>0</v>
      </c>
    </row>
    <row r="114" spans="2:53" s="11" customFormat="1" ht="20.100000000000001" customHeight="1">
      <c r="B114" s="46"/>
      <c r="C114" s="52" t="s">
        <v>143</v>
      </c>
      <c r="D114" s="389"/>
      <c r="E114" s="389"/>
      <c r="F114" s="389"/>
      <c r="G114" s="389"/>
      <c r="H114" s="389"/>
      <c r="I114" s="389"/>
      <c r="J114" s="389"/>
      <c r="K114" s="389"/>
      <c r="L114" s="389"/>
      <c r="M114" s="389"/>
      <c r="N114" s="389"/>
      <c r="O114" s="389"/>
      <c r="P114" s="389"/>
      <c r="Q114" s="389"/>
      <c r="R114" s="389"/>
      <c r="S114" s="389"/>
      <c r="T114" s="389"/>
      <c r="U114" s="404"/>
      <c r="V114" s="389"/>
      <c r="W114" s="389"/>
      <c r="X114" s="389"/>
      <c r="Y114" s="389"/>
      <c r="Z114" s="383">
        <f t="shared" si="46"/>
        <v>0</v>
      </c>
      <c r="AA114" s="76"/>
      <c r="AB114" s="20"/>
      <c r="AC114" s="15">
        <f t="shared" ref="AC114:AY114" si="58">+IF((D114+D115&gt;D113),111,0)</f>
        <v>0</v>
      </c>
      <c r="AD114" s="15">
        <f t="shared" si="58"/>
        <v>0</v>
      </c>
      <c r="AE114" s="15">
        <f t="shared" si="58"/>
        <v>0</v>
      </c>
      <c r="AF114" s="15">
        <f t="shared" si="58"/>
        <v>0</v>
      </c>
      <c r="AG114" s="15">
        <f t="shared" si="58"/>
        <v>0</v>
      </c>
      <c r="AH114" s="15">
        <f t="shared" si="58"/>
        <v>0</v>
      </c>
      <c r="AI114" s="15">
        <f t="shared" si="58"/>
        <v>0</v>
      </c>
      <c r="AJ114" s="15">
        <f t="shared" si="58"/>
        <v>0</v>
      </c>
      <c r="AK114" s="15">
        <f t="shared" si="58"/>
        <v>0</v>
      </c>
      <c r="AL114" s="15">
        <f t="shared" si="58"/>
        <v>0</v>
      </c>
      <c r="AM114" s="15">
        <f t="shared" si="58"/>
        <v>0</v>
      </c>
      <c r="AN114" s="15">
        <f t="shared" si="58"/>
        <v>0</v>
      </c>
      <c r="AO114" s="15">
        <f t="shared" si="58"/>
        <v>0</v>
      </c>
      <c r="AP114" s="15">
        <f t="shared" si="58"/>
        <v>0</v>
      </c>
      <c r="AQ114" s="15">
        <f t="shared" si="58"/>
        <v>0</v>
      </c>
      <c r="AR114" s="15">
        <f t="shared" si="58"/>
        <v>0</v>
      </c>
      <c r="AS114" s="15">
        <f t="shared" si="58"/>
        <v>0</v>
      </c>
      <c r="AT114" s="15">
        <f t="shared" si="58"/>
        <v>0</v>
      </c>
      <c r="AU114" s="15">
        <f t="shared" si="58"/>
        <v>0</v>
      </c>
      <c r="AV114" s="15">
        <f t="shared" si="58"/>
        <v>0</v>
      </c>
      <c r="AW114" s="15">
        <f t="shared" si="58"/>
        <v>0</v>
      </c>
      <c r="AX114" s="15">
        <f t="shared" si="58"/>
        <v>0</v>
      </c>
      <c r="AY114" s="15">
        <f t="shared" si="58"/>
        <v>0</v>
      </c>
      <c r="AZ114" s="21"/>
      <c r="BA114" s="19">
        <f t="shared" si="52"/>
        <v>0</v>
      </c>
    </row>
    <row r="115" spans="2:53" s="11" customFormat="1" ht="20.100000000000001" customHeight="1">
      <c r="B115" s="46"/>
      <c r="C115" s="52" t="s">
        <v>144</v>
      </c>
      <c r="D115" s="389"/>
      <c r="E115" s="389"/>
      <c r="F115" s="389"/>
      <c r="G115" s="389"/>
      <c r="H115" s="389"/>
      <c r="I115" s="389"/>
      <c r="J115" s="389"/>
      <c r="K115" s="389"/>
      <c r="L115" s="389"/>
      <c r="M115" s="389"/>
      <c r="N115" s="389"/>
      <c r="O115" s="389"/>
      <c r="P115" s="389"/>
      <c r="Q115" s="389"/>
      <c r="R115" s="389"/>
      <c r="S115" s="389"/>
      <c r="T115" s="389"/>
      <c r="U115" s="404"/>
      <c r="V115" s="389"/>
      <c r="W115" s="389"/>
      <c r="X115" s="389"/>
      <c r="Y115" s="389"/>
      <c r="Z115" s="383">
        <f t="shared" si="46"/>
        <v>0</v>
      </c>
      <c r="AA115" s="76"/>
      <c r="AB115" s="20"/>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21"/>
      <c r="BA115" s="19">
        <f t="shared" si="52"/>
        <v>0</v>
      </c>
    </row>
    <row r="116" spans="2:53" s="11" customFormat="1" ht="20.100000000000001" customHeight="1">
      <c r="B116" s="45"/>
      <c r="C116" s="52" t="s">
        <v>103</v>
      </c>
      <c r="D116" s="389"/>
      <c r="E116" s="389"/>
      <c r="F116" s="389"/>
      <c r="G116" s="389"/>
      <c r="H116" s="389"/>
      <c r="I116" s="389"/>
      <c r="J116" s="389"/>
      <c r="K116" s="389"/>
      <c r="L116" s="389"/>
      <c r="M116" s="389"/>
      <c r="N116" s="389"/>
      <c r="O116" s="389"/>
      <c r="P116" s="389"/>
      <c r="Q116" s="389"/>
      <c r="R116" s="389"/>
      <c r="S116" s="389"/>
      <c r="T116" s="389"/>
      <c r="U116" s="404"/>
      <c r="V116" s="389"/>
      <c r="W116" s="389"/>
      <c r="X116" s="389"/>
      <c r="Y116" s="389"/>
      <c r="Z116" s="383">
        <f t="shared" si="46"/>
        <v>0</v>
      </c>
      <c r="AA116" s="76"/>
      <c r="AB116" s="20"/>
      <c r="AC116" s="15">
        <f t="shared" ref="AC116:AY116" si="59">+IF((D116&gt;D113),111,0)</f>
        <v>0</v>
      </c>
      <c r="AD116" s="15">
        <f t="shared" si="59"/>
        <v>0</v>
      </c>
      <c r="AE116" s="15">
        <f t="shared" si="59"/>
        <v>0</v>
      </c>
      <c r="AF116" s="15">
        <f t="shared" si="59"/>
        <v>0</v>
      </c>
      <c r="AG116" s="15">
        <f t="shared" si="59"/>
        <v>0</v>
      </c>
      <c r="AH116" s="15">
        <f t="shared" si="59"/>
        <v>0</v>
      </c>
      <c r="AI116" s="15">
        <f t="shared" si="59"/>
        <v>0</v>
      </c>
      <c r="AJ116" s="15">
        <f t="shared" si="59"/>
        <v>0</v>
      </c>
      <c r="AK116" s="15">
        <f t="shared" si="59"/>
        <v>0</v>
      </c>
      <c r="AL116" s="15">
        <f t="shared" si="59"/>
        <v>0</v>
      </c>
      <c r="AM116" s="15">
        <f t="shared" si="59"/>
        <v>0</v>
      </c>
      <c r="AN116" s="15">
        <f t="shared" si="59"/>
        <v>0</v>
      </c>
      <c r="AO116" s="15">
        <f t="shared" si="59"/>
        <v>0</v>
      </c>
      <c r="AP116" s="15">
        <f t="shared" si="59"/>
        <v>0</v>
      </c>
      <c r="AQ116" s="15">
        <f t="shared" si="59"/>
        <v>0</v>
      </c>
      <c r="AR116" s="15">
        <f t="shared" si="59"/>
        <v>0</v>
      </c>
      <c r="AS116" s="15">
        <f t="shared" si="59"/>
        <v>0</v>
      </c>
      <c r="AT116" s="15">
        <f t="shared" si="59"/>
        <v>0</v>
      </c>
      <c r="AU116" s="15">
        <f t="shared" si="59"/>
        <v>0</v>
      </c>
      <c r="AV116" s="15">
        <f t="shared" si="59"/>
        <v>0</v>
      </c>
      <c r="AW116" s="15">
        <f t="shared" si="59"/>
        <v>0</v>
      </c>
      <c r="AX116" s="15">
        <f t="shared" si="59"/>
        <v>0</v>
      </c>
      <c r="AY116" s="15">
        <f t="shared" si="59"/>
        <v>0</v>
      </c>
      <c r="AZ116" s="21"/>
      <c r="BA116" s="19">
        <f t="shared" si="52"/>
        <v>0</v>
      </c>
    </row>
    <row r="117" spans="2:53" s="11" customFormat="1" ht="20.100000000000001" customHeight="1">
      <c r="B117" s="45"/>
      <c r="C117" s="52" t="s">
        <v>150</v>
      </c>
      <c r="D117" s="405"/>
      <c r="E117" s="405"/>
      <c r="F117" s="405"/>
      <c r="G117" s="405"/>
      <c r="H117" s="405"/>
      <c r="I117" s="405"/>
      <c r="J117" s="405"/>
      <c r="K117" s="405"/>
      <c r="L117" s="405"/>
      <c r="M117" s="405"/>
      <c r="N117" s="405"/>
      <c r="O117" s="405"/>
      <c r="P117" s="405"/>
      <c r="Q117" s="405"/>
      <c r="R117" s="405"/>
      <c r="S117" s="405"/>
      <c r="T117" s="405"/>
      <c r="U117" s="405"/>
      <c r="V117" s="405"/>
      <c r="W117" s="405"/>
      <c r="X117" s="405"/>
      <c r="Y117" s="407"/>
      <c r="Z117" s="408"/>
      <c r="AA117" s="76"/>
      <c r="AB117" s="20"/>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f>+IF(Z117&gt;Z113,111,0)</f>
        <v>0</v>
      </c>
      <c r="AZ117" s="21"/>
      <c r="BA117" s="19"/>
    </row>
    <row r="118" spans="2:53" s="11" customFormat="1" ht="30" customHeight="1">
      <c r="B118" s="45"/>
      <c r="C118" s="49" t="s">
        <v>138</v>
      </c>
      <c r="D118" s="395"/>
      <c r="E118" s="395"/>
      <c r="F118" s="395"/>
      <c r="G118" s="395"/>
      <c r="H118" s="395"/>
      <c r="I118" s="395"/>
      <c r="J118" s="395"/>
      <c r="K118" s="395"/>
      <c r="L118" s="395"/>
      <c r="M118" s="395"/>
      <c r="N118" s="395"/>
      <c r="O118" s="395"/>
      <c r="P118" s="395"/>
      <c r="Q118" s="395"/>
      <c r="R118" s="395"/>
      <c r="S118" s="395"/>
      <c r="T118" s="395"/>
      <c r="U118" s="395"/>
      <c r="V118" s="395"/>
      <c r="W118" s="395"/>
      <c r="X118" s="395"/>
      <c r="Y118" s="395"/>
      <c r="Z118" s="394"/>
      <c r="AA118" s="76"/>
      <c r="AB118" s="10"/>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BA118" s="202">
        <f t="shared" si="52"/>
        <v>0</v>
      </c>
    </row>
    <row r="119" spans="2:53" s="11" customFormat="1" ht="20.100000000000001" customHeight="1">
      <c r="B119" s="46"/>
      <c r="C119" s="50" t="s">
        <v>10</v>
      </c>
      <c r="D119" s="385">
        <f t="shared" ref="D119:Y119" si="60">SUM(D120:D121)</f>
        <v>0</v>
      </c>
      <c r="E119" s="385">
        <f t="shared" si="60"/>
        <v>0</v>
      </c>
      <c r="F119" s="385">
        <f t="shared" si="60"/>
        <v>0</v>
      </c>
      <c r="G119" s="385">
        <f t="shared" si="60"/>
        <v>0</v>
      </c>
      <c r="H119" s="385">
        <f t="shared" si="60"/>
        <v>0</v>
      </c>
      <c r="I119" s="385">
        <f t="shared" si="60"/>
        <v>0</v>
      </c>
      <c r="J119" s="385">
        <f t="shared" si="60"/>
        <v>0</v>
      </c>
      <c r="K119" s="385">
        <f t="shared" si="60"/>
        <v>0</v>
      </c>
      <c r="L119" s="385">
        <f t="shared" si="60"/>
        <v>0</v>
      </c>
      <c r="M119" s="385">
        <f t="shared" si="60"/>
        <v>0</v>
      </c>
      <c r="N119" s="385">
        <f t="shared" si="60"/>
        <v>0</v>
      </c>
      <c r="O119" s="385">
        <f t="shared" si="60"/>
        <v>0</v>
      </c>
      <c r="P119" s="385">
        <f t="shared" si="60"/>
        <v>0</v>
      </c>
      <c r="Q119" s="385">
        <f t="shared" si="60"/>
        <v>0</v>
      </c>
      <c r="R119" s="385">
        <f t="shared" si="60"/>
        <v>0</v>
      </c>
      <c r="S119" s="385">
        <f t="shared" si="60"/>
        <v>0</v>
      </c>
      <c r="T119" s="385">
        <f t="shared" si="60"/>
        <v>0</v>
      </c>
      <c r="U119" s="402"/>
      <c r="V119" s="385">
        <f t="shared" si="60"/>
        <v>0</v>
      </c>
      <c r="W119" s="385">
        <f t="shared" si="60"/>
        <v>0</v>
      </c>
      <c r="X119" s="385">
        <f t="shared" si="60"/>
        <v>0</v>
      </c>
      <c r="Y119" s="385">
        <f t="shared" si="60"/>
        <v>0</v>
      </c>
      <c r="Z119" s="383">
        <f t="shared" ref="Z119:Z124" si="61">SUM(D119:T119)+SUM(V119:Y119)</f>
        <v>0</v>
      </c>
      <c r="AA119" s="76"/>
      <c r="AB119" s="10"/>
      <c r="AC119" s="15">
        <f t="shared" ref="AC119:AY119" si="62">+D119-SUM(D120:D121)</f>
        <v>0</v>
      </c>
      <c r="AD119" s="15">
        <f t="shared" si="62"/>
        <v>0</v>
      </c>
      <c r="AE119" s="15">
        <f t="shared" si="62"/>
        <v>0</v>
      </c>
      <c r="AF119" s="15">
        <f t="shared" si="62"/>
        <v>0</v>
      </c>
      <c r="AG119" s="15">
        <f t="shared" si="62"/>
        <v>0</v>
      </c>
      <c r="AH119" s="15">
        <f t="shared" si="62"/>
        <v>0</v>
      </c>
      <c r="AI119" s="15">
        <f t="shared" si="62"/>
        <v>0</v>
      </c>
      <c r="AJ119" s="15">
        <f t="shared" si="62"/>
        <v>0</v>
      </c>
      <c r="AK119" s="15">
        <f t="shared" si="62"/>
        <v>0</v>
      </c>
      <c r="AL119" s="15">
        <f t="shared" si="62"/>
        <v>0</v>
      </c>
      <c r="AM119" s="15">
        <f t="shared" si="62"/>
        <v>0</v>
      </c>
      <c r="AN119" s="15">
        <f t="shared" si="62"/>
        <v>0</v>
      </c>
      <c r="AO119" s="15">
        <f t="shared" si="62"/>
        <v>0</v>
      </c>
      <c r="AP119" s="15">
        <f t="shared" si="62"/>
        <v>0</v>
      </c>
      <c r="AQ119" s="15">
        <f t="shared" si="62"/>
        <v>0</v>
      </c>
      <c r="AR119" s="15">
        <f t="shared" si="62"/>
        <v>0</v>
      </c>
      <c r="AS119" s="15">
        <f t="shared" si="62"/>
        <v>0</v>
      </c>
      <c r="AT119" s="15">
        <f t="shared" si="62"/>
        <v>0</v>
      </c>
      <c r="AU119" s="15">
        <f t="shared" si="62"/>
        <v>0</v>
      </c>
      <c r="AV119" s="15">
        <f t="shared" si="62"/>
        <v>0</v>
      </c>
      <c r="AW119" s="15">
        <f t="shared" si="62"/>
        <v>0</v>
      </c>
      <c r="AX119" s="15">
        <f t="shared" si="62"/>
        <v>0</v>
      </c>
      <c r="AY119" s="15">
        <f t="shared" si="62"/>
        <v>0</v>
      </c>
      <c r="BA119" s="15">
        <f t="shared" si="52"/>
        <v>0</v>
      </c>
    </row>
    <row r="120" spans="2:53" s="11" customFormat="1" ht="20.100000000000001" customHeight="1">
      <c r="B120" s="46"/>
      <c r="C120" s="51" t="s">
        <v>52</v>
      </c>
      <c r="D120" s="384"/>
      <c r="E120" s="384"/>
      <c r="F120" s="384"/>
      <c r="G120" s="384"/>
      <c r="H120" s="384"/>
      <c r="I120" s="384"/>
      <c r="J120" s="384"/>
      <c r="K120" s="384"/>
      <c r="L120" s="384"/>
      <c r="M120" s="384"/>
      <c r="N120" s="384"/>
      <c r="O120" s="384"/>
      <c r="P120" s="384"/>
      <c r="Q120" s="384"/>
      <c r="R120" s="384"/>
      <c r="S120" s="384"/>
      <c r="T120" s="384"/>
      <c r="U120" s="402"/>
      <c r="V120" s="384"/>
      <c r="W120" s="384"/>
      <c r="X120" s="384"/>
      <c r="Y120" s="384"/>
      <c r="Z120" s="383">
        <f t="shared" si="61"/>
        <v>0</v>
      </c>
      <c r="AA120" s="76"/>
      <c r="AB120" s="10"/>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BA120" s="15">
        <f t="shared" si="52"/>
        <v>0</v>
      </c>
    </row>
    <row r="121" spans="2:53" s="11" customFormat="1" ht="20.100000000000001" customHeight="1">
      <c r="B121" s="46"/>
      <c r="C121" s="51" t="s">
        <v>53</v>
      </c>
      <c r="D121" s="384"/>
      <c r="E121" s="384"/>
      <c r="F121" s="384"/>
      <c r="G121" s="384"/>
      <c r="H121" s="384"/>
      <c r="I121" s="384"/>
      <c r="J121" s="384"/>
      <c r="K121" s="384"/>
      <c r="L121" s="384"/>
      <c r="M121" s="384"/>
      <c r="N121" s="384"/>
      <c r="O121" s="384"/>
      <c r="P121" s="384"/>
      <c r="Q121" s="384"/>
      <c r="R121" s="384"/>
      <c r="S121" s="384"/>
      <c r="T121" s="384"/>
      <c r="U121" s="402"/>
      <c r="V121" s="384"/>
      <c r="W121" s="384"/>
      <c r="X121" s="384"/>
      <c r="Y121" s="384"/>
      <c r="Z121" s="383">
        <f t="shared" si="61"/>
        <v>0</v>
      </c>
      <c r="AA121" s="76"/>
      <c r="AB121" s="10"/>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BA121" s="15">
        <f t="shared" si="52"/>
        <v>0</v>
      </c>
    </row>
    <row r="122" spans="2:53" s="11" customFormat="1" ht="20.100000000000001" customHeight="1">
      <c r="B122" s="46"/>
      <c r="C122" s="50" t="s">
        <v>11</v>
      </c>
      <c r="D122" s="385">
        <f t="shared" ref="D122:Y122" si="63">SUM(D123:D124)</f>
        <v>0</v>
      </c>
      <c r="E122" s="385">
        <f t="shared" si="63"/>
        <v>0</v>
      </c>
      <c r="F122" s="385">
        <f t="shared" si="63"/>
        <v>0</v>
      </c>
      <c r="G122" s="385">
        <f t="shared" si="63"/>
        <v>0</v>
      </c>
      <c r="H122" s="385">
        <f t="shared" si="63"/>
        <v>0</v>
      </c>
      <c r="I122" s="385">
        <f t="shared" si="63"/>
        <v>0</v>
      </c>
      <c r="J122" s="385">
        <f t="shared" si="63"/>
        <v>0</v>
      </c>
      <c r="K122" s="385">
        <f t="shared" si="63"/>
        <v>0</v>
      </c>
      <c r="L122" s="385">
        <f t="shared" si="63"/>
        <v>0</v>
      </c>
      <c r="M122" s="385">
        <f t="shared" si="63"/>
        <v>0</v>
      </c>
      <c r="N122" s="385">
        <f t="shared" si="63"/>
        <v>0</v>
      </c>
      <c r="O122" s="385">
        <f t="shared" si="63"/>
        <v>0</v>
      </c>
      <c r="P122" s="385">
        <f t="shared" si="63"/>
        <v>0</v>
      </c>
      <c r="Q122" s="385">
        <f t="shared" si="63"/>
        <v>0</v>
      </c>
      <c r="R122" s="385">
        <f t="shared" si="63"/>
        <v>0</v>
      </c>
      <c r="S122" s="385">
        <f t="shared" si="63"/>
        <v>0</v>
      </c>
      <c r="T122" s="385">
        <f t="shared" si="63"/>
        <v>0</v>
      </c>
      <c r="U122" s="402"/>
      <c r="V122" s="385">
        <f t="shared" si="63"/>
        <v>0</v>
      </c>
      <c r="W122" s="385">
        <f t="shared" si="63"/>
        <v>0</v>
      </c>
      <c r="X122" s="385">
        <f t="shared" si="63"/>
        <v>0</v>
      </c>
      <c r="Y122" s="385">
        <f t="shared" si="63"/>
        <v>0</v>
      </c>
      <c r="Z122" s="383">
        <f t="shared" si="61"/>
        <v>0</v>
      </c>
      <c r="AA122" s="76"/>
      <c r="AB122" s="10"/>
      <c r="AC122" s="15">
        <f t="shared" ref="AC122:AY122" si="64">+D122-SUM(D123:D124)</f>
        <v>0</v>
      </c>
      <c r="AD122" s="15">
        <f t="shared" si="64"/>
        <v>0</v>
      </c>
      <c r="AE122" s="15">
        <f t="shared" si="64"/>
        <v>0</v>
      </c>
      <c r="AF122" s="15">
        <f t="shared" si="64"/>
        <v>0</v>
      </c>
      <c r="AG122" s="15">
        <f t="shared" si="64"/>
        <v>0</v>
      </c>
      <c r="AH122" s="15">
        <f t="shared" si="64"/>
        <v>0</v>
      </c>
      <c r="AI122" s="15">
        <f t="shared" si="64"/>
        <v>0</v>
      </c>
      <c r="AJ122" s="15">
        <f t="shared" si="64"/>
        <v>0</v>
      </c>
      <c r="AK122" s="15">
        <f t="shared" si="64"/>
        <v>0</v>
      </c>
      <c r="AL122" s="15">
        <f t="shared" si="64"/>
        <v>0</v>
      </c>
      <c r="AM122" s="15">
        <f t="shared" si="64"/>
        <v>0</v>
      </c>
      <c r="AN122" s="15">
        <f t="shared" si="64"/>
        <v>0</v>
      </c>
      <c r="AO122" s="15">
        <f t="shared" si="64"/>
        <v>0</v>
      </c>
      <c r="AP122" s="15">
        <f t="shared" si="64"/>
        <v>0</v>
      </c>
      <c r="AQ122" s="15">
        <f t="shared" si="64"/>
        <v>0</v>
      </c>
      <c r="AR122" s="15">
        <f t="shared" si="64"/>
        <v>0</v>
      </c>
      <c r="AS122" s="15">
        <f t="shared" si="64"/>
        <v>0</v>
      </c>
      <c r="AT122" s="15">
        <f t="shared" si="64"/>
        <v>0</v>
      </c>
      <c r="AU122" s="15">
        <f t="shared" si="64"/>
        <v>0</v>
      </c>
      <c r="AV122" s="15">
        <f t="shared" si="64"/>
        <v>0</v>
      </c>
      <c r="AW122" s="15">
        <f t="shared" si="64"/>
        <v>0</v>
      </c>
      <c r="AX122" s="15">
        <f t="shared" si="64"/>
        <v>0</v>
      </c>
      <c r="AY122" s="15">
        <f t="shared" si="64"/>
        <v>0</v>
      </c>
      <c r="BA122" s="15">
        <f t="shared" si="52"/>
        <v>0</v>
      </c>
    </row>
    <row r="123" spans="2:53" s="11" customFormat="1" ht="20.100000000000001" customHeight="1">
      <c r="B123" s="46"/>
      <c r="C123" s="51" t="s">
        <v>52</v>
      </c>
      <c r="D123" s="384"/>
      <c r="E123" s="384"/>
      <c r="F123" s="384"/>
      <c r="G123" s="384"/>
      <c r="H123" s="384"/>
      <c r="I123" s="384"/>
      <c r="J123" s="384"/>
      <c r="K123" s="384"/>
      <c r="L123" s="384"/>
      <c r="M123" s="384"/>
      <c r="N123" s="384"/>
      <c r="O123" s="384"/>
      <c r="P123" s="384"/>
      <c r="Q123" s="384"/>
      <c r="R123" s="384"/>
      <c r="S123" s="384"/>
      <c r="T123" s="384"/>
      <c r="U123" s="402"/>
      <c r="V123" s="384"/>
      <c r="W123" s="384"/>
      <c r="X123" s="384"/>
      <c r="Y123" s="384"/>
      <c r="Z123" s="383">
        <f t="shared" si="61"/>
        <v>0</v>
      </c>
      <c r="AA123" s="76"/>
      <c r="AB123" s="10"/>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BA123" s="15">
        <f t="shared" si="52"/>
        <v>0</v>
      </c>
    </row>
    <row r="124" spans="2:53" s="11" customFormat="1" ht="20.100000000000001" customHeight="1">
      <c r="B124" s="46"/>
      <c r="C124" s="51" t="s">
        <v>53</v>
      </c>
      <c r="D124" s="384"/>
      <c r="E124" s="384"/>
      <c r="F124" s="384"/>
      <c r="G124" s="384"/>
      <c r="H124" s="384"/>
      <c r="I124" s="384"/>
      <c r="J124" s="384"/>
      <c r="K124" s="384"/>
      <c r="L124" s="384"/>
      <c r="M124" s="384"/>
      <c r="N124" s="384"/>
      <c r="O124" s="384"/>
      <c r="P124" s="384"/>
      <c r="Q124" s="384"/>
      <c r="R124" s="384"/>
      <c r="S124" s="384"/>
      <c r="T124" s="384"/>
      <c r="U124" s="402"/>
      <c r="V124" s="384"/>
      <c r="W124" s="384"/>
      <c r="X124" s="384"/>
      <c r="Y124" s="384"/>
      <c r="Z124" s="383">
        <f t="shared" si="61"/>
        <v>0</v>
      </c>
      <c r="AA124" s="76"/>
      <c r="AB124" s="10"/>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BA124" s="15">
        <f t="shared" si="52"/>
        <v>0</v>
      </c>
    </row>
    <row r="125" spans="2:53" s="11" customFormat="1" ht="20.100000000000001" customHeight="1">
      <c r="B125" s="46"/>
      <c r="C125" s="38"/>
      <c r="D125" s="385"/>
      <c r="E125" s="385"/>
      <c r="F125" s="385"/>
      <c r="G125" s="385"/>
      <c r="H125" s="385"/>
      <c r="I125" s="385"/>
      <c r="J125" s="385"/>
      <c r="K125" s="385"/>
      <c r="L125" s="385"/>
      <c r="M125" s="385"/>
      <c r="N125" s="385"/>
      <c r="O125" s="385"/>
      <c r="P125" s="385"/>
      <c r="Q125" s="385"/>
      <c r="R125" s="385"/>
      <c r="S125" s="385"/>
      <c r="T125" s="385"/>
      <c r="U125" s="385"/>
      <c r="V125" s="385"/>
      <c r="W125" s="385"/>
      <c r="X125" s="385"/>
      <c r="Y125" s="385"/>
      <c r="Z125" s="394"/>
      <c r="AA125" s="76"/>
      <c r="AB125" s="10"/>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BA125" s="15"/>
    </row>
    <row r="126" spans="2:53" s="11" customFormat="1" ht="20.100000000000001" customHeight="1">
      <c r="B126" s="46"/>
      <c r="C126" s="51" t="s">
        <v>78</v>
      </c>
      <c r="D126" s="384"/>
      <c r="E126" s="384"/>
      <c r="F126" s="384"/>
      <c r="G126" s="384"/>
      <c r="H126" s="384"/>
      <c r="I126" s="384"/>
      <c r="J126" s="384"/>
      <c r="K126" s="384"/>
      <c r="L126" s="384"/>
      <c r="M126" s="384"/>
      <c r="N126" s="384"/>
      <c r="O126" s="384"/>
      <c r="P126" s="384"/>
      <c r="Q126" s="384"/>
      <c r="R126" s="384"/>
      <c r="S126" s="384"/>
      <c r="T126" s="384"/>
      <c r="U126" s="402"/>
      <c r="V126" s="384"/>
      <c r="W126" s="384"/>
      <c r="X126" s="384"/>
      <c r="Y126" s="384"/>
      <c r="Z126" s="383">
        <f t="shared" ref="Z126:Z131" si="65">SUM(D126:T126)+SUM(V126:Y126)</f>
        <v>0</v>
      </c>
      <c r="AA126" s="76"/>
      <c r="AB126" s="10"/>
      <c r="AC126" s="15">
        <f t="shared" ref="AC126:AY126" si="66">+D122-SUM(D126:D131)</f>
        <v>0</v>
      </c>
      <c r="AD126" s="15">
        <f t="shared" si="66"/>
        <v>0</v>
      </c>
      <c r="AE126" s="15">
        <f t="shared" si="66"/>
        <v>0</v>
      </c>
      <c r="AF126" s="15">
        <f t="shared" si="66"/>
        <v>0</v>
      </c>
      <c r="AG126" s="15">
        <f t="shared" si="66"/>
        <v>0</v>
      </c>
      <c r="AH126" s="15">
        <f t="shared" si="66"/>
        <v>0</v>
      </c>
      <c r="AI126" s="15">
        <f t="shared" si="66"/>
        <v>0</v>
      </c>
      <c r="AJ126" s="15">
        <f t="shared" si="66"/>
        <v>0</v>
      </c>
      <c r="AK126" s="15">
        <f t="shared" si="66"/>
        <v>0</v>
      </c>
      <c r="AL126" s="15">
        <f t="shared" si="66"/>
        <v>0</v>
      </c>
      <c r="AM126" s="15">
        <f t="shared" si="66"/>
        <v>0</v>
      </c>
      <c r="AN126" s="15">
        <f t="shared" si="66"/>
        <v>0</v>
      </c>
      <c r="AO126" s="15">
        <f t="shared" si="66"/>
        <v>0</v>
      </c>
      <c r="AP126" s="15">
        <f t="shared" si="66"/>
        <v>0</v>
      </c>
      <c r="AQ126" s="15">
        <f t="shared" si="66"/>
        <v>0</v>
      </c>
      <c r="AR126" s="15">
        <f t="shared" si="66"/>
        <v>0</v>
      </c>
      <c r="AS126" s="15">
        <f t="shared" si="66"/>
        <v>0</v>
      </c>
      <c r="AT126" s="15">
        <f t="shared" si="66"/>
        <v>0</v>
      </c>
      <c r="AU126" s="15">
        <f t="shared" si="66"/>
        <v>0</v>
      </c>
      <c r="AV126" s="15">
        <f t="shared" si="66"/>
        <v>0</v>
      </c>
      <c r="AW126" s="15">
        <f t="shared" si="66"/>
        <v>0</v>
      </c>
      <c r="AX126" s="15">
        <f t="shared" si="66"/>
        <v>0</v>
      </c>
      <c r="AY126" s="15">
        <f t="shared" si="66"/>
        <v>0</v>
      </c>
      <c r="BA126" s="15">
        <f t="shared" si="52"/>
        <v>0</v>
      </c>
    </row>
    <row r="127" spans="2:53" s="11" customFormat="1" ht="20.100000000000001" customHeight="1">
      <c r="B127" s="46"/>
      <c r="C127" s="51" t="s">
        <v>64</v>
      </c>
      <c r="D127" s="384"/>
      <c r="E127" s="384"/>
      <c r="F127" s="384"/>
      <c r="G127" s="384"/>
      <c r="H127" s="384"/>
      <c r="I127" s="384"/>
      <c r="J127" s="384"/>
      <c r="K127" s="384"/>
      <c r="L127" s="384"/>
      <c r="M127" s="384"/>
      <c r="N127" s="384"/>
      <c r="O127" s="384"/>
      <c r="P127" s="384"/>
      <c r="Q127" s="384"/>
      <c r="R127" s="384"/>
      <c r="S127" s="384"/>
      <c r="T127" s="384"/>
      <c r="U127" s="402"/>
      <c r="V127" s="384"/>
      <c r="W127" s="384"/>
      <c r="X127" s="384"/>
      <c r="Y127" s="384"/>
      <c r="Z127" s="383">
        <f t="shared" si="65"/>
        <v>0</v>
      </c>
      <c r="AA127" s="76"/>
      <c r="AB127" s="10"/>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BA127" s="15">
        <f t="shared" si="52"/>
        <v>0</v>
      </c>
    </row>
    <row r="128" spans="2:53" s="11" customFormat="1" ht="20.100000000000001" customHeight="1">
      <c r="B128" s="46"/>
      <c r="C128" s="51" t="s">
        <v>119</v>
      </c>
      <c r="D128" s="384"/>
      <c r="E128" s="384"/>
      <c r="F128" s="384"/>
      <c r="G128" s="384"/>
      <c r="H128" s="384"/>
      <c r="I128" s="384"/>
      <c r="J128" s="384"/>
      <c r="K128" s="384"/>
      <c r="L128" s="384"/>
      <c r="M128" s="384"/>
      <c r="N128" s="384"/>
      <c r="O128" s="384"/>
      <c r="P128" s="384"/>
      <c r="Q128" s="384"/>
      <c r="R128" s="384"/>
      <c r="S128" s="384"/>
      <c r="T128" s="384"/>
      <c r="U128" s="402"/>
      <c r="V128" s="384"/>
      <c r="W128" s="384"/>
      <c r="X128" s="384"/>
      <c r="Y128" s="384"/>
      <c r="Z128" s="383">
        <f t="shared" si="65"/>
        <v>0</v>
      </c>
      <c r="AA128" s="76"/>
      <c r="AB128" s="10"/>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BA128" s="15">
        <f t="shared" si="52"/>
        <v>0</v>
      </c>
    </row>
    <row r="129" spans="2:53" s="11" customFormat="1" ht="20.100000000000001" customHeight="1">
      <c r="B129" s="45"/>
      <c r="C129" s="51" t="s">
        <v>79</v>
      </c>
      <c r="D129" s="384"/>
      <c r="E129" s="384"/>
      <c r="F129" s="384"/>
      <c r="G129" s="384"/>
      <c r="H129" s="384"/>
      <c r="I129" s="384"/>
      <c r="J129" s="384"/>
      <c r="K129" s="384"/>
      <c r="L129" s="384"/>
      <c r="M129" s="384"/>
      <c r="N129" s="384"/>
      <c r="O129" s="384"/>
      <c r="P129" s="384"/>
      <c r="Q129" s="384"/>
      <c r="R129" s="384"/>
      <c r="S129" s="384"/>
      <c r="T129" s="384"/>
      <c r="U129" s="402"/>
      <c r="V129" s="384"/>
      <c r="W129" s="384"/>
      <c r="X129" s="384"/>
      <c r="Y129" s="384"/>
      <c r="Z129" s="383">
        <f t="shared" si="65"/>
        <v>0</v>
      </c>
      <c r="AA129" s="76"/>
      <c r="AB129" s="10"/>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BA129" s="15">
        <f t="shared" si="52"/>
        <v>0</v>
      </c>
    </row>
    <row r="130" spans="2:53" s="21" customFormat="1" ht="20.100000000000001" customHeight="1">
      <c r="B130" s="42"/>
      <c r="C130" s="51" t="s">
        <v>45</v>
      </c>
      <c r="D130" s="384"/>
      <c r="E130" s="384"/>
      <c r="F130" s="384"/>
      <c r="G130" s="384"/>
      <c r="H130" s="384"/>
      <c r="I130" s="384"/>
      <c r="J130" s="384"/>
      <c r="K130" s="384"/>
      <c r="L130" s="384"/>
      <c r="M130" s="384"/>
      <c r="N130" s="384"/>
      <c r="O130" s="384"/>
      <c r="P130" s="384"/>
      <c r="Q130" s="384"/>
      <c r="R130" s="384"/>
      <c r="S130" s="384"/>
      <c r="T130" s="384"/>
      <c r="U130" s="402"/>
      <c r="V130" s="384"/>
      <c r="W130" s="384"/>
      <c r="X130" s="384"/>
      <c r="Y130" s="384"/>
      <c r="Z130" s="383">
        <f t="shared" si="65"/>
        <v>0</v>
      </c>
      <c r="AA130" s="76"/>
      <c r="AB130" s="10"/>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1"/>
      <c r="BA130" s="15">
        <f t="shared" si="52"/>
        <v>0</v>
      </c>
    </row>
    <row r="131" spans="2:53" s="21" customFormat="1" ht="20.100000000000001" customHeight="1">
      <c r="B131" s="42"/>
      <c r="C131" s="51" t="s">
        <v>96</v>
      </c>
      <c r="D131" s="384"/>
      <c r="E131" s="384"/>
      <c r="F131" s="384"/>
      <c r="G131" s="384"/>
      <c r="H131" s="384"/>
      <c r="I131" s="384"/>
      <c r="J131" s="384"/>
      <c r="K131" s="384"/>
      <c r="L131" s="384"/>
      <c r="M131" s="384"/>
      <c r="N131" s="384"/>
      <c r="O131" s="384"/>
      <c r="P131" s="384"/>
      <c r="Q131" s="384"/>
      <c r="R131" s="384"/>
      <c r="S131" s="384"/>
      <c r="T131" s="384"/>
      <c r="U131" s="402"/>
      <c r="V131" s="384"/>
      <c r="W131" s="384"/>
      <c r="X131" s="384"/>
      <c r="Y131" s="384"/>
      <c r="Z131" s="383">
        <f t="shared" si="65"/>
        <v>0</v>
      </c>
      <c r="AA131" s="76"/>
      <c r="AB131" s="10"/>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1"/>
      <c r="BA131" s="15">
        <f t="shared" si="52"/>
        <v>0</v>
      </c>
    </row>
    <row r="132" spans="2:53" s="21" customFormat="1" ht="20.100000000000001" customHeight="1">
      <c r="B132" s="42"/>
      <c r="C132" s="38"/>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94"/>
      <c r="AA132" s="76"/>
      <c r="AB132" s="10"/>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1"/>
      <c r="BA132" s="15"/>
    </row>
    <row r="133" spans="2:53" s="21" customFormat="1" ht="20.100000000000001" customHeight="1">
      <c r="B133" s="43"/>
      <c r="C133" s="50" t="s">
        <v>12</v>
      </c>
      <c r="D133" s="385">
        <f t="shared" ref="D133:Y133" si="67">SUM(D134:D135)</f>
        <v>0</v>
      </c>
      <c r="E133" s="385">
        <f t="shared" si="67"/>
        <v>0</v>
      </c>
      <c r="F133" s="385">
        <f t="shared" si="67"/>
        <v>0</v>
      </c>
      <c r="G133" s="385">
        <f t="shared" si="67"/>
        <v>0</v>
      </c>
      <c r="H133" s="385">
        <f t="shared" si="67"/>
        <v>0</v>
      </c>
      <c r="I133" s="385">
        <f t="shared" si="67"/>
        <v>0</v>
      </c>
      <c r="J133" s="385">
        <f t="shared" si="67"/>
        <v>0</v>
      </c>
      <c r="K133" s="385">
        <f t="shared" si="67"/>
        <v>0</v>
      </c>
      <c r="L133" s="385">
        <f t="shared" si="67"/>
        <v>0</v>
      </c>
      <c r="M133" s="385">
        <f t="shared" si="67"/>
        <v>0</v>
      </c>
      <c r="N133" s="385">
        <f t="shared" si="67"/>
        <v>0</v>
      </c>
      <c r="O133" s="385">
        <f t="shared" si="67"/>
        <v>0</v>
      </c>
      <c r="P133" s="385">
        <f t="shared" si="67"/>
        <v>0</v>
      </c>
      <c r="Q133" s="385">
        <f t="shared" si="67"/>
        <v>0</v>
      </c>
      <c r="R133" s="385">
        <f t="shared" si="67"/>
        <v>0</v>
      </c>
      <c r="S133" s="385">
        <f t="shared" si="67"/>
        <v>0</v>
      </c>
      <c r="T133" s="385">
        <f t="shared" si="67"/>
        <v>0</v>
      </c>
      <c r="U133" s="402"/>
      <c r="V133" s="385">
        <f t="shared" si="67"/>
        <v>0</v>
      </c>
      <c r="W133" s="385">
        <f t="shared" si="67"/>
        <v>0</v>
      </c>
      <c r="X133" s="385">
        <f t="shared" si="67"/>
        <v>0</v>
      </c>
      <c r="Y133" s="385">
        <f t="shared" si="67"/>
        <v>0</v>
      </c>
      <c r="Z133" s="383">
        <f t="shared" ref="Z133:Z144" si="68">SUM(D133:T133)+SUM(V133:Y133)</f>
        <v>0</v>
      </c>
      <c r="AA133" s="76"/>
      <c r="AB133" s="10"/>
      <c r="AC133" s="15">
        <f t="shared" ref="AC133:AY133" si="69">+D133-SUM(D134:D135)</f>
        <v>0</v>
      </c>
      <c r="AD133" s="15">
        <f t="shared" si="69"/>
        <v>0</v>
      </c>
      <c r="AE133" s="15">
        <f t="shared" si="69"/>
        <v>0</v>
      </c>
      <c r="AF133" s="15">
        <f t="shared" si="69"/>
        <v>0</v>
      </c>
      <c r="AG133" s="15">
        <f t="shared" si="69"/>
        <v>0</v>
      </c>
      <c r="AH133" s="15">
        <f t="shared" si="69"/>
        <v>0</v>
      </c>
      <c r="AI133" s="15">
        <f t="shared" si="69"/>
        <v>0</v>
      </c>
      <c r="AJ133" s="15">
        <f t="shared" si="69"/>
        <v>0</v>
      </c>
      <c r="AK133" s="15">
        <f t="shared" si="69"/>
        <v>0</v>
      </c>
      <c r="AL133" s="15">
        <f t="shared" si="69"/>
        <v>0</v>
      </c>
      <c r="AM133" s="15">
        <f t="shared" si="69"/>
        <v>0</v>
      </c>
      <c r="AN133" s="15">
        <f t="shared" si="69"/>
        <v>0</v>
      </c>
      <c r="AO133" s="15">
        <f t="shared" si="69"/>
        <v>0</v>
      </c>
      <c r="AP133" s="15">
        <f t="shared" si="69"/>
        <v>0</v>
      </c>
      <c r="AQ133" s="15">
        <f t="shared" si="69"/>
        <v>0</v>
      </c>
      <c r="AR133" s="15">
        <f t="shared" si="69"/>
        <v>0</v>
      </c>
      <c r="AS133" s="15">
        <f t="shared" si="69"/>
        <v>0</v>
      </c>
      <c r="AT133" s="15">
        <f t="shared" si="69"/>
        <v>0</v>
      </c>
      <c r="AU133" s="15">
        <f t="shared" si="69"/>
        <v>0</v>
      </c>
      <c r="AV133" s="15">
        <f t="shared" si="69"/>
        <v>0</v>
      </c>
      <c r="AW133" s="15">
        <f t="shared" si="69"/>
        <v>0</v>
      </c>
      <c r="AX133" s="15">
        <f t="shared" si="69"/>
        <v>0</v>
      </c>
      <c r="AY133" s="15">
        <f t="shared" si="69"/>
        <v>0</v>
      </c>
      <c r="AZ133" s="11"/>
      <c r="BA133" s="15">
        <f t="shared" si="52"/>
        <v>0</v>
      </c>
    </row>
    <row r="134" spans="2:53" s="11" customFormat="1" ht="20.100000000000001" customHeight="1">
      <c r="B134" s="201"/>
      <c r="C134" s="51" t="s">
        <v>52</v>
      </c>
      <c r="D134" s="384"/>
      <c r="E134" s="384"/>
      <c r="F134" s="384"/>
      <c r="G134" s="384"/>
      <c r="H134" s="384"/>
      <c r="I134" s="384"/>
      <c r="J134" s="384"/>
      <c r="K134" s="384"/>
      <c r="L134" s="384"/>
      <c r="M134" s="384"/>
      <c r="N134" s="384"/>
      <c r="O134" s="384"/>
      <c r="P134" s="384"/>
      <c r="Q134" s="384"/>
      <c r="R134" s="384"/>
      <c r="S134" s="384"/>
      <c r="T134" s="384"/>
      <c r="U134" s="402"/>
      <c r="V134" s="384"/>
      <c r="W134" s="384"/>
      <c r="X134" s="384"/>
      <c r="Y134" s="384"/>
      <c r="Z134" s="383">
        <f t="shared" si="68"/>
        <v>0</v>
      </c>
      <c r="AA134" s="76"/>
      <c r="AB134" s="10"/>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BA134" s="15">
        <f t="shared" si="52"/>
        <v>0</v>
      </c>
    </row>
    <row r="135" spans="2:53" s="21" customFormat="1" ht="20.100000000000001" customHeight="1">
      <c r="B135" s="42"/>
      <c r="C135" s="51" t="s">
        <v>53</v>
      </c>
      <c r="D135" s="384"/>
      <c r="E135" s="384"/>
      <c r="F135" s="384"/>
      <c r="G135" s="384"/>
      <c r="H135" s="384"/>
      <c r="I135" s="384"/>
      <c r="J135" s="384"/>
      <c r="K135" s="384"/>
      <c r="L135" s="384"/>
      <c r="M135" s="384"/>
      <c r="N135" s="384"/>
      <c r="O135" s="384"/>
      <c r="P135" s="384"/>
      <c r="Q135" s="384"/>
      <c r="R135" s="384"/>
      <c r="S135" s="384"/>
      <c r="T135" s="384"/>
      <c r="U135" s="402"/>
      <c r="V135" s="384"/>
      <c r="W135" s="384"/>
      <c r="X135" s="384"/>
      <c r="Y135" s="384"/>
      <c r="Z135" s="383">
        <f t="shared" si="68"/>
        <v>0</v>
      </c>
      <c r="AA135" s="76"/>
      <c r="AB135" s="10"/>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1"/>
      <c r="BA135" s="15">
        <f t="shared" si="52"/>
        <v>0</v>
      </c>
    </row>
    <row r="136" spans="2:53" s="21" customFormat="1" ht="30" customHeight="1">
      <c r="B136" s="42"/>
      <c r="C136" s="49" t="s">
        <v>17</v>
      </c>
      <c r="D136" s="396">
        <f>+SUM(D133,D122,D119)</f>
        <v>0</v>
      </c>
      <c r="E136" s="396">
        <f t="shared" ref="E136:Y136" si="70">+SUM(E133,E122,E119)</f>
        <v>0</v>
      </c>
      <c r="F136" s="396">
        <f t="shared" si="70"/>
        <v>0</v>
      </c>
      <c r="G136" s="396">
        <f t="shared" si="70"/>
        <v>0</v>
      </c>
      <c r="H136" s="396">
        <f t="shared" si="70"/>
        <v>0</v>
      </c>
      <c r="I136" s="396">
        <f t="shared" si="70"/>
        <v>0</v>
      </c>
      <c r="J136" s="396">
        <f t="shared" si="70"/>
        <v>0</v>
      </c>
      <c r="K136" s="396">
        <f t="shared" si="70"/>
        <v>0</v>
      </c>
      <c r="L136" s="396">
        <f t="shared" si="70"/>
        <v>0</v>
      </c>
      <c r="M136" s="396">
        <f t="shared" si="70"/>
        <v>0</v>
      </c>
      <c r="N136" s="396">
        <f t="shared" si="70"/>
        <v>0</v>
      </c>
      <c r="O136" s="396">
        <f t="shared" si="70"/>
        <v>0</v>
      </c>
      <c r="P136" s="396">
        <f t="shared" si="70"/>
        <v>0</v>
      </c>
      <c r="Q136" s="396">
        <f t="shared" si="70"/>
        <v>0</v>
      </c>
      <c r="R136" s="396">
        <f t="shared" si="70"/>
        <v>0</v>
      </c>
      <c r="S136" s="396">
        <f t="shared" si="70"/>
        <v>0</v>
      </c>
      <c r="T136" s="396">
        <f t="shared" si="70"/>
        <v>0</v>
      </c>
      <c r="U136" s="403"/>
      <c r="V136" s="396">
        <f t="shared" si="70"/>
        <v>0</v>
      </c>
      <c r="W136" s="396">
        <f t="shared" si="70"/>
        <v>0</v>
      </c>
      <c r="X136" s="396">
        <f t="shared" si="70"/>
        <v>0</v>
      </c>
      <c r="Y136" s="396">
        <f t="shared" si="70"/>
        <v>0</v>
      </c>
      <c r="Z136" s="388">
        <f t="shared" si="68"/>
        <v>0</v>
      </c>
      <c r="AA136" s="76"/>
      <c r="AB136" s="10"/>
      <c r="AC136" s="15">
        <f t="shared" ref="AC136:AY136" si="71">+D136-D119-D122-D133</f>
        <v>0</v>
      </c>
      <c r="AD136" s="15">
        <f t="shared" si="71"/>
        <v>0</v>
      </c>
      <c r="AE136" s="15">
        <f t="shared" si="71"/>
        <v>0</v>
      </c>
      <c r="AF136" s="15">
        <f t="shared" si="71"/>
        <v>0</v>
      </c>
      <c r="AG136" s="15">
        <f t="shared" si="71"/>
        <v>0</v>
      </c>
      <c r="AH136" s="15">
        <f t="shared" si="71"/>
        <v>0</v>
      </c>
      <c r="AI136" s="15">
        <f t="shared" si="71"/>
        <v>0</v>
      </c>
      <c r="AJ136" s="15">
        <f t="shared" si="71"/>
        <v>0</v>
      </c>
      <c r="AK136" s="15">
        <f t="shared" si="71"/>
        <v>0</v>
      </c>
      <c r="AL136" s="15">
        <f t="shared" si="71"/>
        <v>0</v>
      </c>
      <c r="AM136" s="15">
        <f t="shared" si="71"/>
        <v>0</v>
      </c>
      <c r="AN136" s="15">
        <f t="shared" si="71"/>
        <v>0</v>
      </c>
      <c r="AO136" s="15">
        <f t="shared" si="71"/>
        <v>0</v>
      </c>
      <c r="AP136" s="15">
        <f t="shared" si="71"/>
        <v>0</v>
      </c>
      <c r="AQ136" s="15">
        <f t="shared" si="71"/>
        <v>0</v>
      </c>
      <c r="AR136" s="15">
        <f t="shared" si="71"/>
        <v>0</v>
      </c>
      <c r="AS136" s="15">
        <f t="shared" si="71"/>
        <v>0</v>
      </c>
      <c r="AT136" s="15">
        <f t="shared" si="71"/>
        <v>0</v>
      </c>
      <c r="AU136" s="15">
        <f t="shared" si="71"/>
        <v>0</v>
      </c>
      <c r="AV136" s="15">
        <f t="shared" si="71"/>
        <v>0</v>
      </c>
      <c r="AW136" s="15">
        <f t="shared" si="71"/>
        <v>0</v>
      </c>
      <c r="AX136" s="15">
        <f t="shared" si="71"/>
        <v>0</v>
      </c>
      <c r="AY136" s="15">
        <f t="shared" si="71"/>
        <v>0</v>
      </c>
      <c r="AZ136" s="11"/>
      <c r="BA136" s="15">
        <f t="shared" si="52"/>
        <v>0</v>
      </c>
    </row>
    <row r="137" spans="2:53" s="21" customFormat="1" ht="20.100000000000001" customHeight="1">
      <c r="B137" s="42"/>
      <c r="C137" s="52" t="s">
        <v>143</v>
      </c>
      <c r="D137" s="389"/>
      <c r="E137" s="389"/>
      <c r="F137" s="389"/>
      <c r="G137" s="389"/>
      <c r="H137" s="389"/>
      <c r="I137" s="389"/>
      <c r="J137" s="389"/>
      <c r="K137" s="389"/>
      <c r="L137" s="389"/>
      <c r="M137" s="389"/>
      <c r="N137" s="389"/>
      <c r="O137" s="389"/>
      <c r="P137" s="389"/>
      <c r="Q137" s="389"/>
      <c r="R137" s="389"/>
      <c r="S137" s="389"/>
      <c r="T137" s="389"/>
      <c r="U137" s="404"/>
      <c r="V137" s="389"/>
      <c r="W137" s="389"/>
      <c r="X137" s="389"/>
      <c r="Y137" s="389"/>
      <c r="Z137" s="383">
        <f t="shared" si="68"/>
        <v>0</v>
      </c>
      <c r="AA137" s="76"/>
      <c r="AB137" s="20"/>
      <c r="AC137" s="15">
        <f t="shared" ref="AC137:AY137" si="72">+IF((D137+D138&gt;D136),111,0)</f>
        <v>0</v>
      </c>
      <c r="AD137" s="15">
        <f t="shared" si="72"/>
        <v>0</v>
      </c>
      <c r="AE137" s="15">
        <f t="shared" si="72"/>
        <v>0</v>
      </c>
      <c r="AF137" s="15">
        <f t="shared" si="72"/>
        <v>0</v>
      </c>
      <c r="AG137" s="15">
        <f t="shared" si="72"/>
        <v>0</v>
      </c>
      <c r="AH137" s="15">
        <f t="shared" si="72"/>
        <v>0</v>
      </c>
      <c r="AI137" s="15">
        <f t="shared" si="72"/>
        <v>0</v>
      </c>
      <c r="AJ137" s="15">
        <f t="shared" si="72"/>
        <v>0</v>
      </c>
      <c r="AK137" s="15">
        <f t="shared" si="72"/>
        <v>0</v>
      </c>
      <c r="AL137" s="15">
        <f t="shared" si="72"/>
        <v>0</v>
      </c>
      <c r="AM137" s="15">
        <f t="shared" si="72"/>
        <v>0</v>
      </c>
      <c r="AN137" s="15">
        <f t="shared" si="72"/>
        <v>0</v>
      </c>
      <c r="AO137" s="15">
        <f t="shared" si="72"/>
        <v>0</v>
      </c>
      <c r="AP137" s="15">
        <f t="shared" si="72"/>
        <v>0</v>
      </c>
      <c r="AQ137" s="15">
        <f t="shared" si="72"/>
        <v>0</v>
      </c>
      <c r="AR137" s="15">
        <f t="shared" si="72"/>
        <v>0</v>
      </c>
      <c r="AS137" s="15">
        <f t="shared" si="72"/>
        <v>0</v>
      </c>
      <c r="AT137" s="15">
        <f t="shared" si="72"/>
        <v>0</v>
      </c>
      <c r="AU137" s="15">
        <f t="shared" si="72"/>
        <v>0</v>
      </c>
      <c r="AV137" s="15">
        <f t="shared" si="72"/>
        <v>0</v>
      </c>
      <c r="AW137" s="15">
        <f t="shared" si="72"/>
        <v>0</v>
      </c>
      <c r="AX137" s="15">
        <f t="shared" si="72"/>
        <v>0</v>
      </c>
      <c r="AY137" s="15">
        <f t="shared" si="72"/>
        <v>0</v>
      </c>
      <c r="BA137" s="15">
        <f t="shared" si="52"/>
        <v>0</v>
      </c>
    </row>
    <row r="138" spans="2:53" s="21" customFormat="1" ht="20.100000000000001" customHeight="1">
      <c r="B138" s="42"/>
      <c r="C138" s="52" t="s">
        <v>144</v>
      </c>
      <c r="D138" s="389"/>
      <c r="E138" s="389"/>
      <c r="F138" s="389"/>
      <c r="G138" s="389"/>
      <c r="H138" s="389"/>
      <c r="I138" s="389"/>
      <c r="J138" s="389"/>
      <c r="K138" s="389"/>
      <c r="L138" s="389"/>
      <c r="M138" s="389"/>
      <c r="N138" s="389"/>
      <c r="O138" s="389"/>
      <c r="P138" s="389"/>
      <c r="Q138" s="389"/>
      <c r="R138" s="389"/>
      <c r="S138" s="389"/>
      <c r="T138" s="389"/>
      <c r="U138" s="404"/>
      <c r="V138" s="389"/>
      <c r="W138" s="389"/>
      <c r="X138" s="389"/>
      <c r="Y138" s="389"/>
      <c r="Z138" s="383">
        <f t="shared" si="68"/>
        <v>0</v>
      </c>
      <c r="AA138" s="76"/>
      <c r="AB138" s="20"/>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BA138" s="15">
        <f t="shared" si="52"/>
        <v>0</v>
      </c>
    </row>
    <row r="139" spans="2:53" s="21" customFormat="1" ht="20.100000000000001" customHeight="1">
      <c r="B139" s="42"/>
      <c r="C139" s="52" t="s">
        <v>103</v>
      </c>
      <c r="D139" s="389"/>
      <c r="E139" s="389"/>
      <c r="F139" s="389"/>
      <c r="G139" s="389"/>
      <c r="H139" s="389"/>
      <c r="I139" s="389"/>
      <c r="J139" s="389"/>
      <c r="K139" s="389"/>
      <c r="L139" s="389"/>
      <c r="M139" s="389"/>
      <c r="N139" s="389"/>
      <c r="O139" s="389"/>
      <c r="P139" s="389"/>
      <c r="Q139" s="389"/>
      <c r="R139" s="389"/>
      <c r="S139" s="389"/>
      <c r="T139" s="389"/>
      <c r="U139" s="404"/>
      <c r="V139" s="389"/>
      <c r="W139" s="389"/>
      <c r="X139" s="389"/>
      <c r="Y139" s="389"/>
      <c r="Z139" s="383">
        <f t="shared" si="68"/>
        <v>0</v>
      </c>
      <c r="AA139" s="76"/>
      <c r="AB139" s="20"/>
      <c r="AC139" s="15">
        <f t="shared" ref="AC139:AY139" si="73">+IF((D139&gt;D136),111,0)</f>
        <v>0</v>
      </c>
      <c r="AD139" s="15">
        <f t="shared" si="73"/>
        <v>0</v>
      </c>
      <c r="AE139" s="15">
        <f t="shared" si="73"/>
        <v>0</v>
      </c>
      <c r="AF139" s="15">
        <f t="shared" si="73"/>
        <v>0</v>
      </c>
      <c r="AG139" s="15">
        <f t="shared" si="73"/>
        <v>0</v>
      </c>
      <c r="AH139" s="15">
        <f t="shared" si="73"/>
        <v>0</v>
      </c>
      <c r="AI139" s="15">
        <f t="shared" si="73"/>
        <v>0</v>
      </c>
      <c r="AJ139" s="15">
        <f t="shared" si="73"/>
        <v>0</v>
      </c>
      <c r="AK139" s="15">
        <f t="shared" si="73"/>
        <v>0</v>
      </c>
      <c r="AL139" s="15">
        <f t="shared" si="73"/>
        <v>0</v>
      </c>
      <c r="AM139" s="15">
        <f t="shared" si="73"/>
        <v>0</v>
      </c>
      <c r="AN139" s="15">
        <f t="shared" si="73"/>
        <v>0</v>
      </c>
      <c r="AO139" s="15">
        <f t="shared" si="73"/>
        <v>0</v>
      </c>
      <c r="AP139" s="15">
        <f t="shared" si="73"/>
        <v>0</v>
      </c>
      <c r="AQ139" s="15">
        <f t="shared" si="73"/>
        <v>0</v>
      </c>
      <c r="AR139" s="15">
        <f t="shared" si="73"/>
        <v>0</v>
      </c>
      <c r="AS139" s="15">
        <f t="shared" si="73"/>
        <v>0</v>
      </c>
      <c r="AT139" s="15">
        <f t="shared" si="73"/>
        <v>0</v>
      </c>
      <c r="AU139" s="15">
        <f t="shared" si="73"/>
        <v>0</v>
      </c>
      <c r="AV139" s="15">
        <f t="shared" si="73"/>
        <v>0</v>
      </c>
      <c r="AW139" s="15">
        <f t="shared" si="73"/>
        <v>0</v>
      </c>
      <c r="AX139" s="15">
        <f t="shared" si="73"/>
        <v>0</v>
      </c>
      <c r="AY139" s="15">
        <f t="shared" si="73"/>
        <v>0</v>
      </c>
      <c r="BA139" s="15">
        <f t="shared" si="52"/>
        <v>0</v>
      </c>
    </row>
    <row r="140" spans="2:53" s="21" customFormat="1" ht="20.100000000000001" customHeight="1">
      <c r="B140" s="42"/>
      <c r="C140" s="52" t="s">
        <v>150</v>
      </c>
      <c r="D140" s="405"/>
      <c r="E140" s="405"/>
      <c r="F140" s="405"/>
      <c r="G140" s="405"/>
      <c r="H140" s="405"/>
      <c r="I140" s="405"/>
      <c r="J140" s="405"/>
      <c r="K140" s="405"/>
      <c r="L140" s="405"/>
      <c r="M140" s="405"/>
      <c r="N140" s="405"/>
      <c r="O140" s="405"/>
      <c r="P140" s="405"/>
      <c r="Q140" s="405"/>
      <c r="R140" s="405"/>
      <c r="S140" s="405"/>
      <c r="T140" s="405"/>
      <c r="U140" s="405"/>
      <c r="V140" s="405"/>
      <c r="W140" s="405"/>
      <c r="X140" s="405"/>
      <c r="Y140" s="407"/>
      <c r="Z140" s="408"/>
      <c r="AA140" s="76"/>
      <c r="AB140" s="20"/>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f>+IF(Z140&gt;Z136,111,0)</f>
        <v>0</v>
      </c>
      <c r="BA140" s="15"/>
    </row>
    <row r="141" spans="2:53" s="21" customFormat="1" ht="30" customHeight="1">
      <c r="B141" s="42"/>
      <c r="C141" s="49" t="s">
        <v>18</v>
      </c>
      <c r="D141" s="396">
        <f t="shared" ref="D141:Y141" si="74">+D27+D50+D82+D113+D136</f>
        <v>0</v>
      </c>
      <c r="E141" s="396">
        <f t="shared" si="74"/>
        <v>0</v>
      </c>
      <c r="F141" s="396">
        <f t="shared" si="74"/>
        <v>0</v>
      </c>
      <c r="G141" s="396">
        <f t="shared" si="74"/>
        <v>0</v>
      </c>
      <c r="H141" s="396">
        <f t="shared" si="74"/>
        <v>0</v>
      </c>
      <c r="I141" s="396">
        <f t="shared" si="74"/>
        <v>0</v>
      </c>
      <c r="J141" s="396">
        <f t="shared" si="74"/>
        <v>0</v>
      </c>
      <c r="K141" s="396">
        <f t="shared" si="74"/>
        <v>0</v>
      </c>
      <c r="L141" s="396">
        <f t="shared" si="74"/>
        <v>0</v>
      </c>
      <c r="M141" s="396">
        <f t="shared" si="74"/>
        <v>0</v>
      </c>
      <c r="N141" s="396">
        <f t="shared" si="74"/>
        <v>0</v>
      </c>
      <c r="O141" s="396">
        <f t="shared" si="74"/>
        <v>0</v>
      </c>
      <c r="P141" s="396">
        <f t="shared" si="74"/>
        <v>0</v>
      </c>
      <c r="Q141" s="396">
        <f t="shared" si="74"/>
        <v>0</v>
      </c>
      <c r="R141" s="396">
        <f t="shared" si="74"/>
        <v>0</v>
      </c>
      <c r="S141" s="396">
        <f t="shared" si="74"/>
        <v>0</v>
      </c>
      <c r="T141" s="396">
        <f t="shared" si="74"/>
        <v>0</v>
      </c>
      <c r="U141" s="403"/>
      <c r="V141" s="396">
        <f t="shared" si="74"/>
        <v>0</v>
      </c>
      <c r="W141" s="396">
        <f t="shared" si="74"/>
        <v>0</v>
      </c>
      <c r="X141" s="396">
        <f t="shared" si="74"/>
        <v>0</v>
      </c>
      <c r="Y141" s="396">
        <f t="shared" si="74"/>
        <v>0</v>
      </c>
      <c r="Z141" s="388">
        <f t="shared" si="68"/>
        <v>0</v>
      </c>
      <c r="AA141" s="76"/>
      <c r="AB141" s="10"/>
      <c r="AC141" s="15">
        <f t="shared" ref="AC141:AY141" si="75">+D141-D27-D50-D82-D113-D136</f>
        <v>0</v>
      </c>
      <c r="AD141" s="15">
        <f t="shared" si="75"/>
        <v>0</v>
      </c>
      <c r="AE141" s="15">
        <f t="shared" si="75"/>
        <v>0</v>
      </c>
      <c r="AF141" s="15">
        <f t="shared" si="75"/>
        <v>0</v>
      </c>
      <c r="AG141" s="15">
        <f t="shared" si="75"/>
        <v>0</v>
      </c>
      <c r="AH141" s="15">
        <f t="shared" si="75"/>
        <v>0</v>
      </c>
      <c r="AI141" s="15">
        <f t="shared" si="75"/>
        <v>0</v>
      </c>
      <c r="AJ141" s="15">
        <f t="shared" si="75"/>
        <v>0</v>
      </c>
      <c r="AK141" s="15">
        <f t="shared" si="75"/>
        <v>0</v>
      </c>
      <c r="AL141" s="15">
        <f t="shared" si="75"/>
        <v>0</v>
      </c>
      <c r="AM141" s="15">
        <f t="shared" si="75"/>
        <v>0</v>
      </c>
      <c r="AN141" s="15">
        <f t="shared" si="75"/>
        <v>0</v>
      </c>
      <c r="AO141" s="15">
        <f t="shared" si="75"/>
        <v>0</v>
      </c>
      <c r="AP141" s="15">
        <f t="shared" si="75"/>
        <v>0</v>
      </c>
      <c r="AQ141" s="15">
        <f t="shared" si="75"/>
        <v>0</v>
      </c>
      <c r="AR141" s="15">
        <f t="shared" si="75"/>
        <v>0</v>
      </c>
      <c r="AS141" s="15">
        <f t="shared" si="75"/>
        <v>0</v>
      </c>
      <c r="AT141" s="15">
        <f t="shared" si="75"/>
        <v>0</v>
      </c>
      <c r="AU141" s="15">
        <f t="shared" si="75"/>
        <v>0</v>
      </c>
      <c r="AV141" s="15">
        <f t="shared" si="75"/>
        <v>0</v>
      </c>
      <c r="AW141" s="15">
        <f t="shared" si="75"/>
        <v>0</v>
      </c>
      <c r="AX141" s="15">
        <f t="shared" si="75"/>
        <v>0</v>
      </c>
      <c r="AY141" s="15">
        <f t="shared" si="75"/>
        <v>0</v>
      </c>
      <c r="AZ141" s="11"/>
      <c r="BA141" s="15">
        <f t="shared" si="52"/>
        <v>0</v>
      </c>
    </row>
    <row r="142" spans="2:53" s="21" customFormat="1" ht="20.100000000000001" customHeight="1">
      <c r="B142" s="42"/>
      <c r="C142" s="52" t="s">
        <v>143</v>
      </c>
      <c r="D142" s="400">
        <f t="shared" ref="D142:Y142" si="76">+D28+D51+D83+D114+D137</f>
        <v>0</v>
      </c>
      <c r="E142" s="400">
        <f t="shared" si="76"/>
        <v>0</v>
      </c>
      <c r="F142" s="400">
        <f t="shared" si="76"/>
        <v>0</v>
      </c>
      <c r="G142" s="400">
        <f t="shared" si="76"/>
        <v>0</v>
      </c>
      <c r="H142" s="400">
        <f t="shared" si="76"/>
        <v>0</v>
      </c>
      <c r="I142" s="400">
        <f t="shared" si="76"/>
        <v>0</v>
      </c>
      <c r="J142" s="400">
        <f t="shared" si="76"/>
        <v>0</v>
      </c>
      <c r="K142" s="400">
        <f t="shared" si="76"/>
        <v>0</v>
      </c>
      <c r="L142" s="400">
        <f t="shared" si="76"/>
        <v>0</v>
      </c>
      <c r="M142" s="400">
        <f t="shared" si="76"/>
        <v>0</v>
      </c>
      <c r="N142" s="400">
        <f t="shared" si="76"/>
        <v>0</v>
      </c>
      <c r="O142" s="400">
        <f t="shared" si="76"/>
        <v>0</v>
      </c>
      <c r="P142" s="400">
        <f t="shared" si="76"/>
        <v>0</v>
      </c>
      <c r="Q142" s="400">
        <f t="shared" si="76"/>
        <v>0</v>
      </c>
      <c r="R142" s="400">
        <f t="shared" si="76"/>
        <v>0</v>
      </c>
      <c r="S142" s="400">
        <f t="shared" si="76"/>
        <v>0</v>
      </c>
      <c r="T142" s="400">
        <f t="shared" si="76"/>
        <v>0</v>
      </c>
      <c r="U142" s="404"/>
      <c r="V142" s="400">
        <f t="shared" si="76"/>
        <v>0</v>
      </c>
      <c r="W142" s="400">
        <f t="shared" si="76"/>
        <v>0</v>
      </c>
      <c r="X142" s="400">
        <f t="shared" si="76"/>
        <v>0</v>
      </c>
      <c r="Y142" s="400">
        <f t="shared" si="76"/>
        <v>0</v>
      </c>
      <c r="Z142" s="383">
        <f t="shared" si="68"/>
        <v>0</v>
      </c>
      <c r="AA142" s="76"/>
      <c r="AB142" s="20"/>
      <c r="AC142" s="15">
        <f t="shared" ref="AC142:AL144" si="77">+D142-(D28+D51+D83+D114+D137)</f>
        <v>0</v>
      </c>
      <c r="AD142" s="15">
        <f t="shared" si="77"/>
        <v>0</v>
      </c>
      <c r="AE142" s="15">
        <f t="shared" si="77"/>
        <v>0</v>
      </c>
      <c r="AF142" s="15">
        <f t="shared" si="77"/>
        <v>0</v>
      </c>
      <c r="AG142" s="15">
        <f t="shared" si="77"/>
        <v>0</v>
      </c>
      <c r="AH142" s="15">
        <f t="shared" si="77"/>
        <v>0</v>
      </c>
      <c r="AI142" s="15">
        <f t="shared" si="77"/>
        <v>0</v>
      </c>
      <c r="AJ142" s="15">
        <f t="shared" si="77"/>
        <v>0</v>
      </c>
      <c r="AK142" s="15">
        <f t="shared" si="77"/>
        <v>0</v>
      </c>
      <c r="AL142" s="15">
        <f t="shared" si="77"/>
        <v>0</v>
      </c>
      <c r="AM142" s="15">
        <f t="shared" ref="AM142:AV144" si="78">+N142-(N28+N51+N83+N114+N137)</f>
        <v>0</v>
      </c>
      <c r="AN142" s="15">
        <f t="shared" si="78"/>
        <v>0</v>
      </c>
      <c r="AO142" s="15">
        <f t="shared" si="78"/>
        <v>0</v>
      </c>
      <c r="AP142" s="15">
        <f t="shared" si="78"/>
        <v>0</v>
      </c>
      <c r="AQ142" s="15">
        <f t="shared" si="78"/>
        <v>0</v>
      </c>
      <c r="AR142" s="15">
        <f t="shared" si="78"/>
        <v>0</v>
      </c>
      <c r="AS142" s="15">
        <f t="shared" si="78"/>
        <v>0</v>
      </c>
      <c r="AT142" s="15">
        <f t="shared" si="78"/>
        <v>0</v>
      </c>
      <c r="AU142" s="15">
        <f t="shared" si="78"/>
        <v>0</v>
      </c>
      <c r="AV142" s="15">
        <f t="shared" si="78"/>
        <v>0</v>
      </c>
      <c r="AW142" s="15">
        <f t="shared" ref="AW142:AY144" si="79">+X142-(X28+X51+X83+X114+X137)</f>
        <v>0</v>
      </c>
      <c r="AX142" s="15">
        <f t="shared" si="79"/>
        <v>0</v>
      </c>
      <c r="AY142" s="15">
        <f t="shared" si="79"/>
        <v>0</v>
      </c>
      <c r="BA142" s="15">
        <f t="shared" si="52"/>
        <v>0</v>
      </c>
    </row>
    <row r="143" spans="2:53" s="21" customFormat="1" ht="20.100000000000001" customHeight="1">
      <c r="B143" s="42"/>
      <c r="C143" s="52" t="s">
        <v>144</v>
      </c>
      <c r="D143" s="400">
        <f t="shared" ref="D143:Y143" si="80">+D29+D52+D84+D115+D138</f>
        <v>0</v>
      </c>
      <c r="E143" s="400">
        <f t="shared" si="80"/>
        <v>0</v>
      </c>
      <c r="F143" s="400">
        <f t="shared" si="80"/>
        <v>0</v>
      </c>
      <c r="G143" s="400">
        <f t="shared" si="80"/>
        <v>0</v>
      </c>
      <c r="H143" s="400">
        <f t="shared" si="80"/>
        <v>0</v>
      </c>
      <c r="I143" s="400">
        <f t="shared" si="80"/>
        <v>0</v>
      </c>
      <c r="J143" s="400">
        <f t="shared" si="80"/>
        <v>0</v>
      </c>
      <c r="K143" s="400">
        <f t="shared" si="80"/>
        <v>0</v>
      </c>
      <c r="L143" s="400">
        <f t="shared" si="80"/>
        <v>0</v>
      </c>
      <c r="M143" s="400">
        <f t="shared" si="80"/>
        <v>0</v>
      </c>
      <c r="N143" s="400">
        <f t="shared" si="80"/>
        <v>0</v>
      </c>
      <c r="O143" s="400">
        <f t="shared" si="80"/>
        <v>0</v>
      </c>
      <c r="P143" s="400">
        <f t="shared" si="80"/>
        <v>0</v>
      </c>
      <c r="Q143" s="400">
        <f t="shared" si="80"/>
        <v>0</v>
      </c>
      <c r="R143" s="400">
        <f t="shared" si="80"/>
        <v>0</v>
      </c>
      <c r="S143" s="400">
        <f t="shared" si="80"/>
        <v>0</v>
      </c>
      <c r="T143" s="400">
        <f t="shared" si="80"/>
        <v>0</v>
      </c>
      <c r="U143" s="404"/>
      <c r="V143" s="400">
        <f t="shared" si="80"/>
        <v>0</v>
      </c>
      <c r="W143" s="400">
        <f t="shared" si="80"/>
        <v>0</v>
      </c>
      <c r="X143" s="400">
        <f t="shared" si="80"/>
        <v>0</v>
      </c>
      <c r="Y143" s="400">
        <f t="shared" si="80"/>
        <v>0</v>
      </c>
      <c r="Z143" s="383">
        <f t="shared" si="68"/>
        <v>0</v>
      </c>
      <c r="AA143" s="76"/>
      <c r="AB143" s="20"/>
      <c r="AC143" s="15">
        <f t="shared" si="77"/>
        <v>0</v>
      </c>
      <c r="AD143" s="15">
        <f t="shared" si="77"/>
        <v>0</v>
      </c>
      <c r="AE143" s="15">
        <f t="shared" si="77"/>
        <v>0</v>
      </c>
      <c r="AF143" s="15">
        <f t="shared" si="77"/>
        <v>0</v>
      </c>
      <c r="AG143" s="15">
        <f t="shared" si="77"/>
        <v>0</v>
      </c>
      <c r="AH143" s="15">
        <f t="shared" si="77"/>
        <v>0</v>
      </c>
      <c r="AI143" s="15">
        <f t="shared" si="77"/>
        <v>0</v>
      </c>
      <c r="AJ143" s="15">
        <f t="shared" si="77"/>
        <v>0</v>
      </c>
      <c r="AK143" s="15">
        <f t="shared" si="77"/>
        <v>0</v>
      </c>
      <c r="AL143" s="15">
        <f t="shared" si="77"/>
        <v>0</v>
      </c>
      <c r="AM143" s="15">
        <f t="shared" si="78"/>
        <v>0</v>
      </c>
      <c r="AN143" s="15">
        <f t="shared" si="78"/>
        <v>0</v>
      </c>
      <c r="AO143" s="15">
        <f t="shared" si="78"/>
        <v>0</v>
      </c>
      <c r="AP143" s="15">
        <f t="shared" si="78"/>
        <v>0</v>
      </c>
      <c r="AQ143" s="15">
        <f t="shared" si="78"/>
        <v>0</v>
      </c>
      <c r="AR143" s="15">
        <f t="shared" si="78"/>
        <v>0</v>
      </c>
      <c r="AS143" s="15">
        <f t="shared" si="78"/>
        <v>0</v>
      </c>
      <c r="AT143" s="15">
        <f t="shared" si="78"/>
        <v>0</v>
      </c>
      <c r="AU143" s="15">
        <f t="shared" si="78"/>
        <v>0</v>
      </c>
      <c r="AV143" s="15">
        <f t="shared" si="78"/>
        <v>0</v>
      </c>
      <c r="AW143" s="15">
        <f t="shared" si="79"/>
        <v>0</v>
      </c>
      <c r="AX143" s="15">
        <f t="shared" si="79"/>
        <v>0</v>
      </c>
      <c r="AY143" s="15">
        <f t="shared" si="79"/>
        <v>0</v>
      </c>
      <c r="BA143" s="15">
        <f t="shared" si="52"/>
        <v>0</v>
      </c>
    </row>
    <row r="144" spans="2:53" s="21" customFormat="1" ht="20.100000000000001" customHeight="1">
      <c r="B144" s="42"/>
      <c r="C144" s="52" t="s">
        <v>103</v>
      </c>
      <c r="D144" s="400">
        <f t="shared" ref="D144:Y144" si="81">+D30+D53+D85+D116+D139</f>
        <v>0</v>
      </c>
      <c r="E144" s="400">
        <f t="shared" si="81"/>
        <v>0</v>
      </c>
      <c r="F144" s="400">
        <f t="shared" si="81"/>
        <v>0</v>
      </c>
      <c r="G144" s="400">
        <f t="shared" si="81"/>
        <v>0</v>
      </c>
      <c r="H144" s="400">
        <f t="shared" si="81"/>
        <v>0</v>
      </c>
      <c r="I144" s="400">
        <f t="shared" si="81"/>
        <v>0</v>
      </c>
      <c r="J144" s="400">
        <f t="shared" si="81"/>
        <v>0</v>
      </c>
      <c r="K144" s="400">
        <f t="shared" si="81"/>
        <v>0</v>
      </c>
      <c r="L144" s="400">
        <f t="shared" si="81"/>
        <v>0</v>
      </c>
      <c r="M144" s="400">
        <f t="shared" si="81"/>
        <v>0</v>
      </c>
      <c r="N144" s="400">
        <f t="shared" si="81"/>
        <v>0</v>
      </c>
      <c r="O144" s="400">
        <f t="shared" si="81"/>
        <v>0</v>
      </c>
      <c r="P144" s="400">
        <f t="shared" si="81"/>
        <v>0</v>
      </c>
      <c r="Q144" s="400">
        <f t="shared" si="81"/>
        <v>0</v>
      </c>
      <c r="R144" s="400">
        <f t="shared" si="81"/>
        <v>0</v>
      </c>
      <c r="S144" s="400">
        <f t="shared" si="81"/>
        <v>0</v>
      </c>
      <c r="T144" s="400">
        <f t="shared" si="81"/>
        <v>0</v>
      </c>
      <c r="U144" s="404"/>
      <c r="V144" s="400">
        <f t="shared" si="81"/>
        <v>0</v>
      </c>
      <c r="W144" s="400">
        <f t="shared" si="81"/>
        <v>0</v>
      </c>
      <c r="X144" s="400">
        <f t="shared" si="81"/>
        <v>0</v>
      </c>
      <c r="Y144" s="400">
        <f t="shared" si="81"/>
        <v>0</v>
      </c>
      <c r="Z144" s="383">
        <f t="shared" si="68"/>
        <v>0</v>
      </c>
      <c r="AA144" s="76"/>
      <c r="AB144" s="20"/>
      <c r="AC144" s="15">
        <f t="shared" si="77"/>
        <v>0</v>
      </c>
      <c r="AD144" s="15">
        <f t="shared" si="77"/>
        <v>0</v>
      </c>
      <c r="AE144" s="15">
        <f t="shared" si="77"/>
        <v>0</v>
      </c>
      <c r="AF144" s="15">
        <f t="shared" si="77"/>
        <v>0</v>
      </c>
      <c r="AG144" s="15">
        <f t="shared" si="77"/>
        <v>0</v>
      </c>
      <c r="AH144" s="15">
        <f t="shared" si="77"/>
        <v>0</v>
      </c>
      <c r="AI144" s="15">
        <f t="shared" si="77"/>
        <v>0</v>
      </c>
      <c r="AJ144" s="15">
        <f t="shared" si="77"/>
        <v>0</v>
      </c>
      <c r="AK144" s="15">
        <f t="shared" si="77"/>
        <v>0</v>
      </c>
      <c r="AL144" s="15">
        <f t="shared" si="77"/>
        <v>0</v>
      </c>
      <c r="AM144" s="15">
        <f t="shared" si="78"/>
        <v>0</v>
      </c>
      <c r="AN144" s="15">
        <f t="shared" si="78"/>
        <v>0</v>
      </c>
      <c r="AO144" s="15">
        <f t="shared" si="78"/>
        <v>0</v>
      </c>
      <c r="AP144" s="15">
        <f t="shared" si="78"/>
        <v>0</v>
      </c>
      <c r="AQ144" s="15">
        <f t="shared" si="78"/>
        <v>0</v>
      </c>
      <c r="AR144" s="15">
        <f t="shared" si="78"/>
        <v>0</v>
      </c>
      <c r="AS144" s="15">
        <f t="shared" si="78"/>
        <v>0</v>
      </c>
      <c r="AT144" s="15">
        <f t="shared" si="78"/>
        <v>0</v>
      </c>
      <c r="AU144" s="15">
        <f t="shared" si="78"/>
        <v>0</v>
      </c>
      <c r="AV144" s="15">
        <f t="shared" si="78"/>
        <v>0</v>
      </c>
      <c r="AW144" s="15">
        <f t="shared" si="79"/>
        <v>0</v>
      </c>
      <c r="AX144" s="15">
        <f t="shared" si="79"/>
        <v>0</v>
      </c>
      <c r="AY144" s="15">
        <f t="shared" si="79"/>
        <v>0</v>
      </c>
      <c r="BA144" s="15">
        <f>+Z144-SUM(D144:Y144)</f>
        <v>0</v>
      </c>
    </row>
    <row r="145" spans="2:53" s="21" customFormat="1" ht="20.100000000000001" customHeight="1">
      <c r="B145" s="42"/>
      <c r="C145" s="52" t="s">
        <v>150</v>
      </c>
      <c r="D145" s="405"/>
      <c r="E145" s="405"/>
      <c r="F145" s="405"/>
      <c r="G145" s="405"/>
      <c r="H145" s="405"/>
      <c r="I145" s="405"/>
      <c r="J145" s="405"/>
      <c r="K145" s="405"/>
      <c r="L145" s="405"/>
      <c r="M145" s="405"/>
      <c r="N145" s="405"/>
      <c r="O145" s="405"/>
      <c r="P145" s="405"/>
      <c r="Q145" s="405"/>
      <c r="R145" s="405"/>
      <c r="S145" s="405"/>
      <c r="T145" s="405"/>
      <c r="U145" s="405"/>
      <c r="V145" s="405"/>
      <c r="W145" s="405"/>
      <c r="X145" s="405"/>
      <c r="Y145" s="407"/>
      <c r="Z145" s="408"/>
      <c r="AA145" s="76"/>
      <c r="AB145" s="20"/>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f>+IF(Z145&gt;Z141,111,0)+IF(Z145&lt;&gt;SUM(Z140,Z117,Z86,Z55,Z31),111,0)</f>
        <v>0</v>
      </c>
      <c r="BA145" s="15">
        <f>+IF(Z145&gt;'A3'!AA152,111,0)</f>
        <v>0</v>
      </c>
    </row>
    <row r="146" spans="2:53" s="21" customFormat="1" ht="20.100000000000001" customHeight="1">
      <c r="B146" s="42"/>
      <c r="C146" s="52" t="s">
        <v>175</v>
      </c>
      <c r="D146" s="405"/>
      <c r="E146" s="405"/>
      <c r="F146" s="405"/>
      <c r="G146" s="405"/>
      <c r="H146" s="405"/>
      <c r="I146" s="405"/>
      <c r="J146" s="405"/>
      <c r="K146" s="405"/>
      <c r="L146" s="405"/>
      <c r="M146" s="405"/>
      <c r="N146" s="405"/>
      <c r="O146" s="405"/>
      <c r="P146" s="405"/>
      <c r="Q146" s="405"/>
      <c r="R146" s="405"/>
      <c r="S146" s="405"/>
      <c r="T146" s="405"/>
      <c r="U146" s="405"/>
      <c r="V146" s="405"/>
      <c r="W146" s="405"/>
      <c r="X146" s="405"/>
      <c r="Y146" s="407"/>
      <c r="Z146" s="408"/>
      <c r="AA146" s="76"/>
      <c r="AB146" s="20"/>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f>+IF(Z146&gt;Z141,111,0)+IF(Z146&lt;Z87+Z56,111,0)</f>
        <v>0</v>
      </c>
      <c r="BA146" s="15">
        <f>+IF(Z146&gt;'A3'!AA153,111,0)</f>
        <v>0</v>
      </c>
    </row>
    <row r="147" spans="2:53" s="11" customFormat="1" ht="9.9499999999999993" customHeight="1">
      <c r="B147" s="45"/>
      <c r="C147" s="44"/>
      <c r="D147" s="203"/>
      <c r="E147" s="203"/>
      <c r="F147" s="203"/>
      <c r="G147" s="203"/>
      <c r="H147" s="203"/>
      <c r="I147" s="203"/>
      <c r="J147" s="203"/>
      <c r="K147" s="203"/>
      <c r="L147" s="203"/>
      <c r="M147" s="203"/>
      <c r="N147" s="203"/>
      <c r="O147" s="203"/>
      <c r="P147" s="203"/>
      <c r="Q147" s="203"/>
      <c r="R147" s="203"/>
      <c r="S147" s="203"/>
      <c r="T147" s="203"/>
      <c r="U147" s="203"/>
      <c r="V147" s="203"/>
      <c r="W147" s="203"/>
      <c r="X147" s="203"/>
      <c r="Y147" s="203"/>
      <c r="Z147" s="48"/>
      <c r="AA147" s="204"/>
      <c r="AB147" s="10"/>
      <c r="AC147" s="205"/>
      <c r="AD147" s="205"/>
      <c r="AE147" s="205"/>
      <c r="AF147" s="205"/>
      <c r="AG147" s="205"/>
      <c r="AH147" s="205"/>
      <c r="AI147" s="205"/>
      <c r="AJ147" s="205"/>
      <c r="AK147" s="205"/>
      <c r="AL147" s="205"/>
      <c r="AM147" s="205"/>
      <c r="AN147" s="205"/>
      <c r="AO147" s="205"/>
      <c r="AP147" s="205"/>
      <c r="AQ147" s="205"/>
      <c r="AR147" s="205"/>
      <c r="AS147" s="205"/>
      <c r="AT147" s="205"/>
      <c r="AU147" s="205"/>
      <c r="AV147" s="205"/>
      <c r="AW147" s="205"/>
      <c r="AX147" s="205"/>
      <c r="AY147" s="205"/>
      <c r="BA147" s="206"/>
    </row>
    <row r="148" spans="2:53" ht="147" customHeight="1">
      <c r="B148" s="207"/>
      <c r="C148" s="483" t="s">
        <v>177</v>
      </c>
      <c r="D148" s="483"/>
      <c r="E148" s="483"/>
      <c r="F148" s="483"/>
      <c r="G148" s="483"/>
      <c r="H148" s="483"/>
      <c r="I148" s="483"/>
      <c r="J148" s="483"/>
      <c r="K148" s="483"/>
      <c r="L148" s="483"/>
      <c r="M148" s="483"/>
      <c r="N148" s="483"/>
      <c r="O148" s="483"/>
      <c r="P148" s="483"/>
      <c r="Q148" s="483"/>
      <c r="R148" s="483"/>
      <c r="S148" s="483"/>
      <c r="T148" s="483"/>
      <c r="U148" s="483"/>
      <c r="V148" s="483"/>
      <c r="W148" s="483"/>
      <c r="X148" s="483"/>
      <c r="Y148" s="483"/>
      <c r="Z148" s="483"/>
      <c r="AA148" s="208"/>
      <c r="AC148" s="73"/>
      <c r="AD148" s="73"/>
      <c r="AE148" s="73"/>
      <c r="AF148" s="73"/>
      <c r="AG148" s="72"/>
      <c r="AH148" s="72"/>
      <c r="AI148" s="72"/>
      <c r="AJ148" s="72"/>
      <c r="AK148" s="72"/>
      <c r="AL148" s="72"/>
      <c r="AM148" s="72"/>
      <c r="AN148" s="72"/>
      <c r="AO148" s="72"/>
      <c r="AP148" s="72"/>
      <c r="AQ148" s="72"/>
      <c r="AR148" s="72"/>
      <c r="AS148" s="72"/>
      <c r="AT148" s="72"/>
      <c r="AU148" s="72"/>
      <c r="AV148" s="72"/>
      <c r="AW148" s="72"/>
      <c r="AX148" s="72"/>
      <c r="AY148" s="72"/>
      <c r="AZ148" s="72"/>
      <c r="BA148" s="72"/>
    </row>
    <row r="149" spans="2:53">
      <c r="AC149" s="73"/>
      <c r="AD149" s="73"/>
      <c r="AE149" s="73"/>
      <c r="AF149" s="73"/>
      <c r="AG149" s="72"/>
      <c r="AH149" s="72"/>
      <c r="AI149" s="72"/>
      <c r="AJ149" s="72"/>
      <c r="AK149" s="72"/>
      <c r="AL149" s="72"/>
      <c r="AM149" s="72"/>
      <c r="AN149" s="72"/>
      <c r="AO149" s="72"/>
      <c r="AP149" s="72"/>
      <c r="AQ149" s="72"/>
      <c r="AR149" s="72"/>
      <c r="AS149" s="72"/>
      <c r="AT149" s="72"/>
      <c r="AU149" s="72"/>
      <c r="AV149" s="72"/>
      <c r="AW149" s="72"/>
      <c r="AX149" s="72"/>
      <c r="AY149" s="72"/>
      <c r="AZ149" s="72"/>
      <c r="BA149" s="72"/>
    </row>
    <row r="150" spans="2:53">
      <c r="AC150" s="73"/>
      <c r="AD150" s="73"/>
      <c r="AE150" s="73"/>
      <c r="AF150" s="73"/>
      <c r="AG150" s="72"/>
      <c r="AH150" s="72"/>
      <c r="AI150" s="72"/>
      <c r="AJ150" s="72"/>
      <c r="AK150" s="72"/>
      <c r="AL150" s="72"/>
      <c r="AM150" s="72"/>
      <c r="AN150" s="72"/>
      <c r="AO150" s="72"/>
      <c r="AP150" s="72"/>
      <c r="AQ150" s="72"/>
      <c r="AR150" s="72"/>
      <c r="AS150" s="72"/>
      <c r="AT150" s="72"/>
      <c r="AU150" s="72"/>
      <c r="AV150" s="72"/>
      <c r="AW150" s="72"/>
      <c r="AX150" s="72"/>
      <c r="AY150" s="72"/>
      <c r="AZ150" s="72"/>
      <c r="BA150" s="72"/>
    </row>
    <row r="151" spans="2:53">
      <c r="AC151" s="73"/>
      <c r="AD151" s="73"/>
      <c r="AE151" s="73"/>
      <c r="AF151" s="73"/>
      <c r="AG151" s="72"/>
      <c r="AH151" s="72"/>
      <c r="AI151" s="72"/>
      <c r="AJ151" s="72"/>
      <c r="AK151" s="72"/>
      <c r="AL151" s="72"/>
      <c r="AM151" s="72"/>
      <c r="AN151" s="72"/>
      <c r="AO151" s="72"/>
      <c r="AP151" s="72"/>
      <c r="AQ151" s="72"/>
      <c r="AR151" s="72"/>
      <c r="AS151" s="72"/>
      <c r="AT151" s="72"/>
      <c r="AU151" s="72"/>
      <c r="AV151" s="72"/>
      <c r="AW151" s="72"/>
      <c r="AX151" s="72"/>
      <c r="AY151" s="72"/>
      <c r="AZ151" s="72"/>
      <c r="BA151" s="72"/>
    </row>
    <row r="152" spans="2:53">
      <c r="AC152" s="73"/>
      <c r="AD152" s="73"/>
      <c r="AE152" s="73"/>
      <c r="AF152" s="73"/>
      <c r="AG152" s="72"/>
      <c r="AH152" s="72"/>
      <c r="AI152" s="72"/>
      <c r="AJ152" s="72"/>
      <c r="AK152" s="72"/>
      <c r="AL152" s="72"/>
      <c r="AM152" s="72"/>
      <c r="AN152" s="72"/>
      <c r="AO152" s="72"/>
      <c r="AP152" s="72"/>
      <c r="AQ152" s="72"/>
      <c r="AR152" s="72"/>
      <c r="AS152" s="72"/>
      <c r="AT152" s="72"/>
      <c r="AU152" s="72"/>
      <c r="AV152" s="72"/>
      <c r="AW152" s="72"/>
      <c r="AX152" s="72"/>
      <c r="AY152" s="72"/>
      <c r="AZ152" s="72"/>
      <c r="BA152" s="72"/>
    </row>
    <row r="153" spans="2:53">
      <c r="AC153" s="73"/>
      <c r="AD153" s="73"/>
      <c r="AE153" s="73"/>
      <c r="AF153" s="73"/>
      <c r="AG153" s="72"/>
      <c r="AH153" s="72"/>
      <c r="AI153" s="72"/>
      <c r="AJ153" s="72"/>
      <c r="AK153" s="72"/>
      <c r="AL153" s="72"/>
      <c r="AM153" s="72"/>
      <c r="AN153" s="72"/>
      <c r="AO153" s="72"/>
      <c r="AP153" s="72"/>
      <c r="AQ153" s="72"/>
      <c r="AR153" s="72"/>
      <c r="AS153" s="72"/>
      <c r="AT153" s="72"/>
      <c r="AU153" s="72"/>
      <c r="AV153" s="72"/>
      <c r="AW153" s="72"/>
      <c r="AX153" s="72"/>
      <c r="AY153" s="72"/>
      <c r="AZ153" s="72"/>
      <c r="BA153" s="72"/>
    </row>
    <row r="154" spans="2:53">
      <c r="AC154" s="73"/>
      <c r="AD154" s="73"/>
      <c r="AE154" s="73"/>
      <c r="AF154" s="73"/>
      <c r="AG154" s="72"/>
      <c r="AH154" s="72"/>
      <c r="AI154" s="72"/>
      <c r="AJ154" s="72"/>
      <c r="AK154" s="72"/>
      <c r="AL154" s="72"/>
      <c r="AM154" s="72"/>
      <c r="AN154" s="72"/>
      <c r="AO154" s="72"/>
      <c r="AP154" s="72"/>
      <c r="AQ154" s="72"/>
      <c r="AR154" s="72"/>
      <c r="AS154" s="72"/>
      <c r="AT154" s="72"/>
      <c r="AU154" s="72"/>
      <c r="AV154" s="72"/>
      <c r="AW154" s="72"/>
      <c r="AX154" s="72"/>
      <c r="AY154" s="72"/>
      <c r="AZ154" s="72"/>
      <c r="BA154" s="72"/>
    </row>
    <row r="155" spans="2:53">
      <c r="AC155" s="73"/>
      <c r="AD155" s="73"/>
      <c r="AE155" s="73"/>
      <c r="AF155" s="73"/>
      <c r="AG155" s="72"/>
      <c r="AH155" s="72"/>
      <c r="AI155" s="72"/>
      <c r="AJ155" s="72"/>
      <c r="AK155" s="72"/>
      <c r="AL155" s="72"/>
      <c r="AM155" s="72"/>
      <c r="AN155" s="72"/>
      <c r="AO155" s="72"/>
      <c r="AP155" s="72"/>
      <c r="AQ155" s="72"/>
      <c r="AR155" s="72"/>
      <c r="AS155" s="72"/>
      <c r="AT155" s="72"/>
      <c r="AU155" s="72"/>
      <c r="AV155" s="72"/>
      <c r="AW155" s="72"/>
      <c r="AX155" s="72"/>
      <c r="AY155" s="72"/>
      <c r="AZ155" s="72"/>
      <c r="BA155" s="72"/>
    </row>
    <row r="156" spans="2:53">
      <c r="AC156" s="73"/>
      <c r="AD156" s="73"/>
      <c r="AE156" s="73"/>
      <c r="AF156" s="73"/>
      <c r="AG156" s="72"/>
      <c r="AH156" s="72"/>
      <c r="AI156" s="72"/>
      <c r="AJ156" s="72"/>
      <c r="AK156" s="72"/>
      <c r="AL156" s="72"/>
      <c r="AM156" s="72"/>
      <c r="AN156" s="72"/>
      <c r="AO156" s="72"/>
      <c r="AP156" s="72"/>
      <c r="AQ156" s="72"/>
      <c r="AR156" s="72"/>
      <c r="AS156" s="72"/>
      <c r="AT156" s="72"/>
      <c r="AU156" s="72"/>
      <c r="AV156" s="72"/>
      <c r="AW156" s="72"/>
      <c r="AX156" s="72"/>
      <c r="AY156" s="72"/>
      <c r="AZ156" s="72"/>
      <c r="BA156" s="72"/>
    </row>
    <row r="157" spans="2:53">
      <c r="AC157" s="73"/>
      <c r="AD157" s="73"/>
      <c r="AE157" s="73"/>
      <c r="AF157" s="73"/>
      <c r="AG157" s="72"/>
      <c r="AH157" s="72"/>
      <c r="AI157" s="72"/>
      <c r="AJ157" s="72"/>
      <c r="AK157" s="72"/>
      <c r="AL157" s="72"/>
      <c r="AM157" s="72"/>
      <c r="AN157" s="72"/>
      <c r="AO157" s="72"/>
      <c r="AP157" s="72"/>
      <c r="AQ157" s="72"/>
      <c r="AR157" s="72"/>
      <c r="AS157" s="72"/>
      <c r="AT157" s="72"/>
      <c r="AU157" s="72"/>
      <c r="AV157" s="72"/>
      <c r="AW157" s="72"/>
      <c r="AX157" s="72"/>
      <c r="AY157" s="72"/>
      <c r="AZ157" s="72"/>
      <c r="BA157" s="72"/>
    </row>
    <row r="158" spans="2:53">
      <c r="AC158" s="73"/>
      <c r="AD158" s="73"/>
      <c r="AE158" s="73"/>
      <c r="AF158" s="73"/>
      <c r="AG158" s="72"/>
      <c r="AH158" s="72"/>
      <c r="AI158" s="72"/>
      <c r="AJ158" s="72"/>
      <c r="AK158" s="72"/>
      <c r="AL158" s="72"/>
      <c r="AM158" s="72"/>
      <c r="AN158" s="72"/>
      <c r="AO158" s="72"/>
      <c r="AP158" s="72"/>
      <c r="AQ158" s="72"/>
      <c r="AR158" s="72"/>
      <c r="AS158" s="72"/>
      <c r="AT158" s="72"/>
      <c r="AU158" s="72"/>
      <c r="AV158" s="72"/>
      <c r="AW158" s="72"/>
      <c r="AX158" s="72"/>
      <c r="AY158" s="72"/>
      <c r="AZ158" s="72"/>
      <c r="BA158" s="72"/>
    </row>
    <row r="159" spans="2:53">
      <c r="AC159" s="73"/>
      <c r="AD159" s="73"/>
      <c r="AE159" s="73"/>
      <c r="AF159" s="73"/>
      <c r="AG159" s="72"/>
      <c r="AH159" s="72"/>
      <c r="AI159" s="72"/>
      <c r="AJ159" s="72"/>
      <c r="AK159" s="72"/>
      <c r="AL159" s="72"/>
      <c r="AM159" s="72"/>
      <c r="AN159" s="72"/>
      <c r="AO159" s="72"/>
      <c r="AP159" s="72"/>
      <c r="AQ159" s="72"/>
      <c r="AR159" s="72"/>
      <c r="AS159" s="72"/>
      <c r="AT159" s="72"/>
      <c r="AU159" s="72"/>
      <c r="AV159" s="72"/>
      <c r="AW159" s="72"/>
      <c r="AX159" s="72"/>
      <c r="AY159" s="72"/>
      <c r="AZ159" s="72"/>
      <c r="BA159" s="72"/>
    </row>
    <row r="160" spans="2:53"/>
    <row r="161"/>
    <row r="162"/>
    <row r="163"/>
    <row r="164"/>
    <row r="165"/>
    <row r="166"/>
    <row r="167"/>
    <row r="168"/>
    <row r="169"/>
    <row r="170"/>
    <row r="171"/>
    <row r="172"/>
    <row r="173"/>
    <row r="174"/>
    <row r="175"/>
    <row r="176"/>
    <row r="177"/>
    <row r="178"/>
    <row r="179"/>
    <row r="180"/>
    <row r="181"/>
    <row r="182"/>
    <row r="183"/>
    <row r="184"/>
    <row r="185"/>
    <row r="186"/>
    <row r="187"/>
  </sheetData>
  <sheetProtection algorithmName="SHA-512" hashValue="eJ21kK3KXoODvsl9NF8DlLsJukLwLPlswaPkkKL0ioCiHkm7UdD+VILjB9Qoh8OQGqseT1SG2AZcU5rNw81wlg==" saltValue="GaSaBO9g4q746Zf9K+Q/gQ==" spinCount="100000" sheet="1" objects="1" scenarios="1"/>
  <dataConsolidate link="1"/>
  <mergeCells count="11">
    <mergeCell ref="C148:Z148"/>
    <mergeCell ref="D7:Z7"/>
    <mergeCell ref="D6:AA6"/>
    <mergeCell ref="AE2:BA3"/>
    <mergeCell ref="C2:Z2"/>
    <mergeCell ref="C3:Z3"/>
    <mergeCell ref="C4:Z4"/>
    <mergeCell ref="C5:Z5"/>
    <mergeCell ref="AC7:AY7"/>
    <mergeCell ref="AC5:BA5"/>
    <mergeCell ref="B6:C6"/>
  </mergeCells>
  <phoneticPr fontId="0" type="noConversion"/>
  <conditionalFormatting sqref="D9:K9">
    <cfRule type="expression" dxfId="197" priority="8" stopIfTrue="1">
      <formula>AND(D9&lt;&gt;"",OR(D9&lt;0,NOT(ISNUMBER(D9))))</formula>
    </cfRule>
  </conditionalFormatting>
  <conditionalFormatting sqref="D10:Z147">
    <cfRule type="expression" dxfId="196" priority="3" stopIfTrue="1">
      <formula>AND(D10&lt;&gt;"",OR(D10&lt;0,NOT(ISNUMBER(D10))))</formula>
    </cfRule>
  </conditionalFormatting>
  <conditionalFormatting sqref="D6:AA6">
    <cfRule type="expression" dxfId="195" priority="556" stopIfTrue="1">
      <formula>COUNTA(D10:Z137)&lt;&gt;COUNTIF(D10:Z137,"&gt;=0")</formula>
    </cfRule>
  </conditionalFormatting>
  <conditionalFormatting sqref="AA10:AA146">
    <cfRule type="expression" dxfId="194" priority="5" stopIfTrue="1">
      <formula>AA10=1</formula>
    </cfRule>
  </conditionalFormatting>
  <conditionalFormatting sqref="AC10:AY146 AZ140 AZ145:AZ146 AC147:BA147">
    <cfRule type="expression" dxfId="193" priority="9" stopIfTrue="1">
      <formula>ABS(AC10)&gt;10</formula>
    </cfRule>
  </conditionalFormatting>
  <conditionalFormatting sqref="AC9:BA139">
    <cfRule type="expression" dxfId="192" priority="6" stopIfTrue="1">
      <formula>ABS(AC9)&gt;10</formula>
    </cfRule>
  </conditionalFormatting>
  <conditionalFormatting sqref="AC141:BA144">
    <cfRule type="expression" dxfId="191" priority="7" stopIfTrue="1">
      <formula>ABS(AC141)&gt;10</formula>
    </cfRule>
  </conditionalFormatting>
  <conditionalFormatting sqref="AD2">
    <cfRule type="expression" dxfId="190" priority="2">
      <formula>MAX(AC9:BA147) &gt;5</formula>
    </cfRule>
  </conditionalFormatting>
  <conditionalFormatting sqref="AD3">
    <cfRule type="expression" dxfId="189" priority="1">
      <formula>MIN(AC9:BA147) &lt;-5</formula>
    </cfRule>
  </conditionalFormatting>
  <conditionalFormatting sqref="BA126:BA146">
    <cfRule type="expression" dxfId="188" priority="4" stopIfTrue="1">
      <formula>ABS(BA126)&gt;10</formula>
    </cfRule>
  </conditionalFormatting>
  <pageMargins left="0.74803149606299213" right="0.74803149606299213" top="0.98425196850393704" bottom="0.98425196850393704" header="0.51181102362204722" footer="0.51181102362204722"/>
  <pageSetup paperSize="8" scale="60" orientation="portrait" r:id="rId1"/>
  <headerFooter alignWithMargins="0">
    <oddFooter>&amp;R2019 Triennial Central Bank Survey</oddFooter>
  </headerFooter>
  <rowBreaks count="1" manualBreakCount="1">
    <brk id="89" min="1" max="26" man="1"/>
  </rowBreaks>
  <ignoredErrors>
    <ignoredError sqref="D10 D13:T13 D24 V13:Y13"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outlinePr summaryBelow="0" summaryRight="0"/>
  </sheetPr>
  <dimension ref="B1:BF167"/>
  <sheetViews>
    <sheetView showGridLines="0" zoomScale="70" zoomScaleNormal="70" zoomScaleSheetLayoutView="70" workbookViewId="0">
      <pane xSplit="4" ySplit="8" topLeftCell="Q130" activePane="bottomRight" state="frozen"/>
      <selection pane="topRight" activeCell="E1" sqref="E1"/>
      <selection pane="bottomLeft" activeCell="A9" sqref="A9"/>
      <selection pane="bottomRight" activeCell="AA153" sqref="AA153"/>
    </sheetView>
  </sheetViews>
  <sheetFormatPr defaultColWidth="0" defaultRowHeight="12"/>
  <cols>
    <col min="1" max="1" width="1.7109375" style="191" customWidth="1"/>
    <col min="2" max="2" width="13.28515625" style="191" customWidth="1"/>
    <col min="3" max="3" width="65.42578125" style="210" customWidth="1"/>
    <col min="4" max="9" width="20.7109375" style="191" customWidth="1"/>
    <col min="10" max="10" width="20.7109375" style="209" customWidth="1"/>
    <col min="11" max="26" width="20.7109375" style="191" customWidth="1"/>
    <col min="27" max="27" width="20.7109375" style="210" customWidth="1"/>
    <col min="28" max="28" width="4.140625" style="210" customWidth="1"/>
    <col min="29" max="29" width="1.7109375" style="191" customWidth="1"/>
    <col min="30" max="33" width="20.7109375" style="192" customWidth="1"/>
    <col min="34" max="53" width="20.7109375" style="191" customWidth="1"/>
    <col min="54" max="54" width="6.85546875" style="191" customWidth="1"/>
    <col min="55" max="57" width="20.7109375" style="191" customWidth="1"/>
    <col min="58" max="58" width="9.140625" style="191" customWidth="1"/>
    <col min="59" max="16384" width="0" style="191" hidden="1"/>
  </cols>
  <sheetData>
    <row r="1" spans="2:57" s="7" customFormat="1" ht="20.100000000000001" customHeight="1">
      <c r="B1" s="4" t="s">
        <v>15</v>
      </c>
      <c r="C1" s="84"/>
      <c r="D1" s="5"/>
      <c r="E1" s="5"/>
      <c r="F1" s="5"/>
      <c r="G1" s="5"/>
      <c r="H1" s="5"/>
      <c r="I1" s="5"/>
      <c r="K1" s="5"/>
      <c r="L1" s="5"/>
      <c r="M1" s="5"/>
      <c r="N1" s="5"/>
      <c r="O1" s="5"/>
      <c r="P1" s="5"/>
      <c r="Q1" s="5"/>
      <c r="R1" s="5"/>
      <c r="S1" s="5"/>
      <c r="T1" s="5"/>
      <c r="U1" s="5"/>
      <c r="V1" s="5"/>
      <c r="W1" s="5"/>
      <c r="X1" s="5"/>
      <c r="Y1" s="5"/>
      <c r="Z1" s="5"/>
      <c r="AA1" s="85"/>
      <c r="AB1" s="78"/>
      <c r="AC1" s="5"/>
      <c r="AD1" s="71"/>
      <c r="AE1" s="71"/>
      <c r="AF1" s="71"/>
      <c r="AG1" s="71"/>
      <c r="BC1" s="72"/>
      <c r="BD1" s="72"/>
      <c r="BE1" s="72"/>
    </row>
    <row r="2" spans="2:57" s="7" customFormat="1" ht="20.100000000000001" customHeight="1">
      <c r="C2" s="462" t="s">
        <v>55</v>
      </c>
      <c r="D2" s="462"/>
      <c r="E2" s="462"/>
      <c r="F2" s="462"/>
      <c r="G2" s="462"/>
      <c r="H2" s="462"/>
      <c r="I2" s="462"/>
      <c r="J2" s="462"/>
      <c r="K2" s="462"/>
      <c r="L2" s="462"/>
      <c r="M2" s="462"/>
      <c r="N2" s="462"/>
      <c r="O2" s="462"/>
      <c r="P2" s="462"/>
      <c r="Q2" s="462"/>
      <c r="R2" s="462"/>
      <c r="S2" s="462"/>
      <c r="T2" s="462"/>
      <c r="U2" s="462"/>
      <c r="V2" s="462"/>
      <c r="W2" s="462"/>
      <c r="X2" s="462"/>
      <c r="Y2" s="462"/>
      <c r="Z2" s="462"/>
      <c r="AA2" s="462"/>
      <c r="AB2" s="78"/>
      <c r="AC2" s="2"/>
      <c r="AD2" s="64" t="s">
        <v>56</v>
      </c>
      <c r="AE2" s="65">
        <f>MAX(AD9:BE155)</f>
        <v>0</v>
      </c>
      <c r="AF2" s="493"/>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row>
    <row r="3" spans="2:57" s="7" customFormat="1" ht="20.100000000000001" customHeight="1">
      <c r="C3" s="462" t="s">
        <v>49</v>
      </c>
      <c r="D3" s="462"/>
      <c r="E3" s="462"/>
      <c r="F3" s="462"/>
      <c r="G3" s="462"/>
      <c r="H3" s="462"/>
      <c r="I3" s="462"/>
      <c r="J3" s="462"/>
      <c r="K3" s="462"/>
      <c r="L3" s="462"/>
      <c r="M3" s="462"/>
      <c r="N3" s="462"/>
      <c r="O3" s="462"/>
      <c r="P3" s="462"/>
      <c r="Q3" s="462"/>
      <c r="R3" s="462"/>
      <c r="S3" s="462"/>
      <c r="T3" s="462"/>
      <c r="U3" s="462"/>
      <c r="V3" s="462"/>
      <c r="W3" s="462"/>
      <c r="X3" s="462"/>
      <c r="Y3" s="462"/>
      <c r="Z3" s="462"/>
      <c r="AA3" s="462"/>
      <c r="AB3" s="78"/>
      <c r="AC3" s="2"/>
      <c r="AD3" s="66" t="s">
        <v>57</v>
      </c>
      <c r="AE3" s="67">
        <f>MIN(AD9:BE155)</f>
        <v>0</v>
      </c>
      <c r="AF3" s="493"/>
      <c r="AG3" s="494"/>
      <c r="AH3" s="494"/>
      <c r="AI3" s="494"/>
      <c r="AJ3" s="494"/>
      <c r="AK3" s="494"/>
      <c r="AL3" s="494"/>
      <c r="AM3" s="494"/>
      <c r="AN3" s="494"/>
      <c r="AO3" s="494"/>
      <c r="AP3" s="494"/>
      <c r="AQ3" s="494"/>
      <c r="AR3" s="494"/>
      <c r="AS3" s="494"/>
      <c r="AT3" s="494"/>
      <c r="AU3" s="494"/>
      <c r="AV3" s="494"/>
      <c r="AW3" s="494"/>
      <c r="AX3" s="494"/>
      <c r="AY3" s="494"/>
      <c r="AZ3" s="494"/>
      <c r="BA3" s="494"/>
      <c r="BB3" s="494"/>
      <c r="BC3" s="494"/>
      <c r="BD3" s="494"/>
      <c r="BE3" s="494"/>
    </row>
    <row r="4" spans="2:57" s="7" customFormat="1" ht="20.100000000000001" customHeight="1">
      <c r="C4" s="462" t="s">
        <v>168</v>
      </c>
      <c r="D4" s="462"/>
      <c r="E4" s="462"/>
      <c r="F4" s="462"/>
      <c r="G4" s="462"/>
      <c r="H4" s="462"/>
      <c r="I4" s="462"/>
      <c r="J4" s="462"/>
      <c r="K4" s="462"/>
      <c r="L4" s="462"/>
      <c r="M4" s="462"/>
      <c r="N4" s="462"/>
      <c r="O4" s="462"/>
      <c r="P4" s="462"/>
      <c r="Q4" s="462"/>
      <c r="R4" s="462"/>
      <c r="S4" s="462"/>
      <c r="T4" s="462"/>
      <c r="U4" s="462"/>
      <c r="V4" s="462"/>
      <c r="W4" s="462"/>
      <c r="X4" s="462"/>
      <c r="Y4" s="462"/>
      <c r="Z4" s="462"/>
      <c r="AA4" s="462"/>
      <c r="AB4" s="78"/>
      <c r="AC4" s="74"/>
      <c r="AF4" s="73"/>
      <c r="AG4" s="75"/>
      <c r="BC4" s="72"/>
      <c r="BD4" s="72"/>
      <c r="BE4" s="72"/>
    </row>
    <row r="5" spans="2:57" s="7" customFormat="1" ht="20.100000000000001" customHeight="1">
      <c r="C5" s="462" t="s">
        <v>121</v>
      </c>
      <c r="D5" s="462"/>
      <c r="E5" s="462"/>
      <c r="F5" s="462"/>
      <c r="G5" s="462"/>
      <c r="H5" s="462"/>
      <c r="I5" s="462"/>
      <c r="J5" s="462"/>
      <c r="K5" s="462"/>
      <c r="L5" s="462"/>
      <c r="M5" s="462"/>
      <c r="N5" s="462"/>
      <c r="O5" s="462"/>
      <c r="P5" s="462"/>
      <c r="Q5" s="462"/>
      <c r="R5" s="462"/>
      <c r="S5" s="462"/>
      <c r="T5" s="462"/>
      <c r="U5" s="462"/>
      <c r="V5" s="462"/>
      <c r="W5" s="462"/>
      <c r="X5" s="462"/>
      <c r="Y5" s="462"/>
      <c r="Z5" s="462"/>
      <c r="AA5" s="462"/>
      <c r="AB5" s="78"/>
      <c r="AC5" s="74"/>
      <c r="AD5" s="477" t="s">
        <v>54</v>
      </c>
      <c r="AE5" s="478"/>
      <c r="AF5" s="478"/>
      <c r="AG5" s="478"/>
      <c r="AH5" s="478"/>
      <c r="AI5" s="478"/>
      <c r="AJ5" s="478"/>
      <c r="AK5" s="478"/>
      <c r="AL5" s="478"/>
      <c r="AM5" s="478"/>
      <c r="AN5" s="478"/>
      <c r="AO5" s="478"/>
      <c r="AP5" s="478"/>
      <c r="AQ5" s="478"/>
      <c r="AR5" s="478"/>
      <c r="AS5" s="478"/>
      <c r="AT5" s="478"/>
      <c r="AU5" s="478"/>
      <c r="AV5" s="478"/>
      <c r="AW5" s="478"/>
      <c r="AX5" s="478"/>
      <c r="AY5" s="478"/>
      <c r="AZ5" s="478"/>
      <c r="BA5" s="478"/>
      <c r="BB5" s="478"/>
      <c r="BC5" s="478"/>
      <c r="BD5" s="478"/>
      <c r="BE5" s="479"/>
    </row>
    <row r="6" spans="2:57" s="7" customFormat="1" ht="39.950000000000003" customHeight="1">
      <c r="B6" s="482"/>
      <c r="C6" s="482"/>
      <c r="D6" s="486" t="s">
        <v>87</v>
      </c>
      <c r="E6" s="486"/>
      <c r="F6" s="486"/>
      <c r="G6" s="486"/>
      <c r="H6" s="486"/>
      <c r="I6" s="486"/>
      <c r="J6" s="486"/>
      <c r="K6" s="486"/>
      <c r="L6" s="486"/>
      <c r="M6" s="486"/>
      <c r="N6" s="486"/>
      <c r="O6" s="486"/>
      <c r="P6" s="486"/>
      <c r="Q6" s="486"/>
      <c r="R6" s="486"/>
      <c r="S6" s="486"/>
      <c r="T6" s="486"/>
      <c r="U6" s="486"/>
      <c r="V6" s="486"/>
      <c r="W6" s="486"/>
      <c r="X6" s="486"/>
      <c r="Y6" s="486"/>
      <c r="Z6" s="486"/>
      <c r="AA6" s="486"/>
      <c r="AB6" s="486"/>
      <c r="AC6" s="5"/>
    </row>
    <row r="7" spans="2:57" s="11" customFormat="1" ht="27.95" customHeight="1">
      <c r="B7" s="8"/>
      <c r="C7" s="222" t="s">
        <v>0</v>
      </c>
      <c r="D7" s="484" t="s">
        <v>20</v>
      </c>
      <c r="E7" s="485"/>
      <c r="F7" s="485"/>
      <c r="G7" s="485"/>
      <c r="H7" s="485"/>
      <c r="I7" s="485"/>
      <c r="J7" s="485"/>
      <c r="K7" s="485"/>
      <c r="L7" s="485"/>
      <c r="M7" s="485"/>
      <c r="N7" s="485"/>
      <c r="O7" s="485"/>
      <c r="P7" s="485"/>
      <c r="Q7" s="496"/>
      <c r="R7" s="497" t="s">
        <v>74</v>
      </c>
      <c r="S7" s="498"/>
      <c r="T7" s="498"/>
      <c r="U7" s="498"/>
      <c r="V7" s="498"/>
      <c r="W7" s="498"/>
      <c r="X7" s="498"/>
      <c r="Y7" s="499"/>
      <c r="Z7" s="500" t="s">
        <v>62</v>
      </c>
      <c r="AA7" s="502" t="s">
        <v>63</v>
      </c>
      <c r="AB7" s="24"/>
      <c r="AC7" s="9"/>
      <c r="AD7" s="477" t="str">
        <f>+D7</f>
        <v>EUR against</v>
      </c>
      <c r="AE7" s="478"/>
      <c r="AF7" s="478"/>
      <c r="AG7" s="478"/>
      <c r="AH7" s="478"/>
      <c r="AI7" s="478"/>
      <c r="AJ7" s="478"/>
      <c r="AK7" s="478"/>
      <c r="AL7" s="478"/>
      <c r="AM7" s="478"/>
      <c r="AN7" s="478"/>
      <c r="AO7" s="478"/>
      <c r="AP7" s="478"/>
      <c r="AQ7" s="478"/>
      <c r="AR7" s="477" t="str">
        <f>+R7</f>
        <v>JPY against</v>
      </c>
      <c r="AS7" s="478"/>
      <c r="AT7" s="478"/>
      <c r="AU7" s="478"/>
      <c r="AV7" s="478"/>
      <c r="AW7" s="478"/>
      <c r="AX7" s="478"/>
      <c r="AY7" s="479"/>
      <c r="AZ7" s="7"/>
      <c r="BA7" s="7"/>
      <c r="BC7" s="86" t="s">
        <v>19</v>
      </c>
      <c r="BD7" s="86" t="s">
        <v>3</v>
      </c>
      <c r="BE7" s="86" t="s">
        <v>8</v>
      </c>
    </row>
    <row r="8" spans="2:57" s="11" customFormat="1" ht="27.95" customHeight="1">
      <c r="B8" s="17"/>
      <c r="C8" s="223"/>
      <c r="D8" s="27" t="s">
        <v>7</v>
      </c>
      <c r="E8" s="27" t="s">
        <v>6</v>
      </c>
      <c r="F8" s="27" t="s">
        <v>5</v>
      </c>
      <c r="G8" s="27" t="s">
        <v>35</v>
      </c>
      <c r="H8" s="27" t="s">
        <v>21</v>
      </c>
      <c r="I8" s="27" t="s">
        <v>4</v>
      </c>
      <c r="J8" s="27" t="s">
        <v>26</v>
      </c>
      <c r="K8" s="27" t="s">
        <v>3</v>
      </c>
      <c r="L8" s="27" t="s">
        <v>39</v>
      </c>
      <c r="M8" s="27" t="s">
        <v>30</v>
      </c>
      <c r="N8" s="27" t="s">
        <v>22</v>
      </c>
      <c r="O8" s="27" t="s">
        <v>118</v>
      </c>
      <c r="P8" s="28" t="s">
        <v>61</v>
      </c>
      <c r="Q8" s="27" t="s">
        <v>8</v>
      </c>
      <c r="R8" s="27" t="s">
        <v>7</v>
      </c>
      <c r="S8" s="27" t="s">
        <v>23</v>
      </c>
      <c r="T8" s="27" t="s">
        <v>6</v>
      </c>
      <c r="U8" s="27" t="s">
        <v>38</v>
      </c>
      <c r="V8" s="27" t="s">
        <v>118</v>
      </c>
      <c r="W8" s="27" t="s">
        <v>34</v>
      </c>
      <c r="X8" s="28" t="s">
        <v>61</v>
      </c>
      <c r="Y8" s="32" t="s">
        <v>8</v>
      </c>
      <c r="Z8" s="501"/>
      <c r="AA8" s="503"/>
      <c r="AB8" s="25"/>
      <c r="AC8" s="12"/>
      <c r="AD8" s="87" t="str">
        <f>+D8</f>
        <v>AUD</v>
      </c>
      <c r="AE8" s="87" t="str">
        <f t="shared" ref="AE8:AO8" si="0">+E8</f>
        <v>CAD</v>
      </c>
      <c r="AF8" s="87" t="str">
        <f t="shared" si="0"/>
        <v>CHF</v>
      </c>
      <c r="AG8" s="87" t="str">
        <f t="shared" si="0"/>
        <v>CNY</v>
      </c>
      <c r="AH8" s="87" t="str">
        <f t="shared" si="0"/>
        <v>DKK</v>
      </c>
      <c r="AI8" s="87" t="str">
        <f t="shared" si="0"/>
        <v>GBP</v>
      </c>
      <c r="AJ8" s="87" t="str">
        <f t="shared" si="0"/>
        <v>HUF</v>
      </c>
      <c r="AK8" s="87" t="str">
        <f t="shared" si="0"/>
        <v>JPY</v>
      </c>
      <c r="AL8" s="87" t="str">
        <f t="shared" si="0"/>
        <v>NOK</v>
      </c>
      <c r="AM8" s="87" t="str">
        <f t="shared" si="0"/>
        <v>PLN</v>
      </c>
      <c r="AN8" s="87" t="str">
        <f t="shared" si="0"/>
        <v>SEK</v>
      </c>
      <c r="AO8" s="87" t="str">
        <f t="shared" si="0"/>
        <v>TRY</v>
      </c>
      <c r="AP8" s="87" t="s">
        <v>85</v>
      </c>
      <c r="AQ8" s="87" t="str">
        <f>+Q8</f>
        <v>TOT</v>
      </c>
      <c r="AR8" s="87" t="str">
        <f t="shared" ref="AR8:AW8" si="1">+R8</f>
        <v>AUD</v>
      </c>
      <c r="AS8" s="87" t="str">
        <f t="shared" si="1"/>
        <v>BRL</v>
      </c>
      <c r="AT8" s="87" t="str">
        <f t="shared" si="1"/>
        <v>CAD</v>
      </c>
      <c r="AU8" s="87" t="str">
        <f t="shared" si="1"/>
        <v>NZD</v>
      </c>
      <c r="AV8" s="87" t="str">
        <f t="shared" si="1"/>
        <v>TRY</v>
      </c>
      <c r="AW8" s="87" t="str">
        <f t="shared" si="1"/>
        <v>ZAR</v>
      </c>
      <c r="AX8" s="87" t="s">
        <v>85</v>
      </c>
      <c r="AY8" s="87" t="str">
        <f>+Y8</f>
        <v>TOT</v>
      </c>
      <c r="AZ8" s="86" t="s">
        <v>84</v>
      </c>
      <c r="BA8" s="86" t="s">
        <v>8</v>
      </c>
      <c r="BC8" s="86" t="s">
        <v>8</v>
      </c>
      <c r="BD8" s="86" t="s">
        <v>8</v>
      </c>
      <c r="BE8" s="86" t="s">
        <v>8</v>
      </c>
    </row>
    <row r="9" spans="2:57" s="11" customFormat="1" ht="20.100000000000001" customHeight="1">
      <c r="B9" s="197"/>
      <c r="C9" s="198" t="s">
        <v>42</v>
      </c>
      <c r="D9" s="380"/>
      <c r="E9" s="380"/>
      <c r="F9" s="380"/>
      <c r="G9" s="380"/>
      <c r="H9" s="380"/>
      <c r="I9" s="380"/>
      <c r="J9" s="379"/>
      <c r="K9" s="379"/>
      <c r="L9" s="379"/>
      <c r="M9" s="379"/>
      <c r="N9" s="379"/>
      <c r="O9" s="379"/>
      <c r="P9" s="379"/>
      <c r="Q9" s="379"/>
      <c r="R9" s="379"/>
      <c r="S9" s="379"/>
      <c r="T9" s="379"/>
      <c r="U9" s="379"/>
      <c r="V9" s="379"/>
      <c r="W9" s="379"/>
      <c r="X9" s="379"/>
      <c r="Y9" s="379"/>
      <c r="Z9" s="379"/>
      <c r="AA9" s="411"/>
      <c r="AB9" s="126"/>
      <c r="AC9" s="10"/>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C9" s="185"/>
      <c r="BD9" s="185"/>
      <c r="BE9" s="185"/>
    </row>
    <row r="10" spans="2:57" s="11" customFormat="1" ht="20.100000000000001" customHeight="1">
      <c r="B10" s="45"/>
      <c r="C10" s="37" t="s">
        <v>10</v>
      </c>
      <c r="D10" s="385">
        <f>SUM(D11:D12)</f>
        <v>0</v>
      </c>
      <c r="E10" s="385">
        <f t="shared" ref="E10:P10" si="2">SUM(E11:E12)</f>
        <v>0</v>
      </c>
      <c r="F10" s="385">
        <f t="shared" si="2"/>
        <v>0</v>
      </c>
      <c r="G10" s="385">
        <f t="shared" si="2"/>
        <v>0</v>
      </c>
      <c r="H10" s="385">
        <f t="shared" si="2"/>
        <v>0</v>
      </c>
      <c r="I10" s="385">
        <f t="shared" si="2"/>
        <v>0</v>
      </c>
      <c r="J10" s="385">
        <f t="shared" si="2"/>
        <v>0</v>
      </c>
      <c r="K10" s="385">
        <f t="shared" si="2"/>
        <v>0</v>
      </c>
      <c r="L10" s="385">
        <f t="shared" si="2"/>
        <v>0</v>
      </c>
      <c r="M10" s="385">
        <f t="shared" si="2"/>
        <v>0</v>
      </c>
      <c r="N10" s="385">
        <f t="shared" si="2"/>
        <v>0</v>
      </c>
      <c r="O10" s="385">
        <f t="shared" si="2"/>
        <v>0</v>
      </c>
      <c r="P10" s="385">
        <f t="shared" si="2"/>
        <v>0</v>
      </c>
      <c r="Q10" s="383">
        <f>+SUM(D10:P10)</f>
        <v>0</v>
      </c>
      <c r="R10" s="385">
        <f>SUM(R11:R12)</f>
        <v>0</v>
      </c>
      <c r="S10" s="385">
        <f t="shared" ref="S10:X10" si="3">SUM(S11:S12)</f>
        <v>0</v>
      </c>
      <c r="T10" s="385">
        <f t="shared" si="3"/>
        <v>0</v>
      </c>
      <c r="U10" s="385">
        <f t="shared" si="3"/>
        <v>0</v>
      </c>
      <c r="V10" s="385">
        <f t="shared" si="3"/>
        <v>0</v>
      </c>
      <c r="W10" s="385">
        <f t="shared" si="3"/>
        <v>0</v>
      </c>
      <c r="X10" s="385">
        <f t="shared" si="3"/>
        <v>0</v>
      </c>
      <c r="Y10" s="383">
        <f>+SUM(R10:X10)</f>
        <v>0</v>
      </c>
      <c r="Z10" s="384"/>
      <c r="AA10" s="383">
        <f>+'A1'!M10+'A2'!Z10+'A3'!Q10+'A3'!Y10+'A3'!Z10</f>
        <v>0</v>
      </c>
      <c r="AB10" s="76"/>
      <c r="AC10" s="10"/>
      <c r="AD10" s="88">
        <f t="shared" ref="AD10:BA10" si="4">+D10-SUM(D11:D12)</f>
        <v>0</v>
      </c>
      <c r="AE10" s="88">
        <f t="shared" si="4"/>
        <v>0</v>
      </c>
      <c r="AF10" s="88">
        <f t="shared" si="4"/>
        <v>0</v>
      </c>
      <c r="AG10" s="88">
        <f t="shared" si="4"/>
        <v>0</v>
      </c>
      <c r="AH10" s="88">
        <f t="shared" si="4"/>
        <v>0</v>
      </c>
      <c r="AI10" s="88">
        <f t="shared" si="4"/>
        <v>0</v>
      </c>
      <c r="AJ10" s="88">
        <f t="shared" si="4"/>
        <v>0</v>
      </c>
      <c r="AK10" s="88">
        <f t="shared" si="4"/>
        <v>0</v>
      </c>
      <c r="AL10" s="88">
        <f t="shared" si="4"/>
        <v>0</v>
      </c>
      <c r="AM10" s="88">
        <f t="shared" si="4"/>
        <v>0</v>
      </c>
      <c r="AN10" s="88">
        <f t="shared" si="4"/>
        <v>0</v>
      </c>
      <c r="AO10" s="88">
        <f t="shared" si="4"/>
        <v>0</v>
      </c>
      <c r="AP10" s="88">
        <f t="shared" si="4"/>
        <v>0</v>
      </c>
      <c r="AQ10" s="88">
        <f t="shared" si="4"/>
        <v>0</v>
      </c>
      <c r="AR10" s="88">
        <f t="shared" si="4"/>
        <v>0</v>
      </c>
      <c r="AS10" s="88">
        <f t="shared" si="4"/>
        <v>0</v>
      </c>
      <c r="AT10" s="88">
        <f t="shared" si="4"/>
        <v>0</v>
      </c>
      <c r="AU10" s="88">
        <f t="shared" si="4"/>
        <v>0</v>
      </c>
      <c r="AV10" s="88">
        <f t="shared" si="4"/>
        <v>0</v>
      </c>
      <c r="AW10" s="88">
        <f t="shared" si="4"/>
        <v>0</v>
      </c>
      <c r="AX10" s="88">
        <f t="shared" si="4"/>
        <v>0</v>
      </c>
      <c r="AY10" s="88">
        <f t="shared" si="4"/>
        <v>0</v>
      </c>
      <c r="AZ10" s="88">
        <f t="shared" si="4"/>
        <v>0</v>
      </c>
      <c r="BA10" s="88">
        <f t="shared" si="4"/>
        <v>0</v>
      </c>
      <c r="BC10" s="59">
        <f>+Q10-SUM(D10:P10)</f>
        <v>0</v>
      </c>
      <c r="BD10" s="88">
        <f>+Y10-SUM(R10:X10)</f>
        <v>0</v>
      </c>
      <c r="BE10" s="88">
        <f>+AA10-'A1'!M10-'A2'!Z10-'A3'!Q10-'A3'!Y10-'A3'!Z10</f>
        <v>0</v>
      </c>
    </row>
    <row r="11" spans="2:57" s="11" customFormat="1" ht="20.100000000000001" customHeight="1">
      <c r="B11" s="46"/>
      <c r="C11" s="38" t="s">
        <v>52</v>
      </c>
      <c r="D11" s="384"/>
      <c r="E11" s="384"/>
      <c r="F11" s="384"/>
      <c r="G11" s="384"/>
      <c r="H11" s="384"/>
      <c r="I11" s="384"/>
      <c r="J11" s="384"/>
      <c r="K11" s="384"/>
      <c r="L11" s="384"/>
      <c r="M11" s="384"/>
      <c r="N11" s="384"/>
      <c r="O11" s="384"/>
      <c r="P11" s="384"/>
      <c r="Q11" s="392">
        <f t="shared" ref="Q11:Q99" si="5">+SUM(D11:P11)</f>
        <v>0</v>
      </c>
      <c r="R11" s="384"/>
      <c r="S11" s="384"/>
      <c r="T11" s="384"/>
      <c r="U11" s="384"/>
      <c r="V11" s="384"/>
      <c r="W11" s="384"/>
      <c r="X11" s="384"/>
      <c r="Y11" s="392">
        <f t="shared" ref="Y11:Y99" si="6">+SUM(R11:X11)</f>
        <v>0</v>
      </c>
      <c r="Z11" s="384"/>
      <c r="AA11" s="383">
        <f>+'A1'!M11+'A2'!Z11+'A3'!Q11+'A3'!Y11+'A3'!Z11</f>
        <v>0</v>
      </c>
      <c r="AB11" s="76"/>
      <c r="AC11" s="10"/>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C11" s="59">
        <f t="shared" ref="BC11:BC99" si="7">+Q11-SUM(D11:P11)</f>
        <v>0</v>
      </c>
      <c r="BD11" s="88">
        <f t="shared" ref="BD11:BD99" si="8">+Y11-SUM(R11:X11)</f>
        <v>0</v>
      </c>
      <c r="BE11" s="88">
        <f>+AA11-'A1'!M11-'A2'!Z11-'A3'!Q11-'A3'!Y11-'A3'!Z11</f>
        <v>0</v>
      </c>
    </row>
    <row r="12" spans="2:57" s="11" customFormat="1" ht="20.100000000000001" customHeight="1">
      <c r="B12" s="46"/>
      <c r="C12" s="38" t="s">
        <v>53</v>
      </c>
      <c r="D12" s="384"/>
      <c r="E12" s="384"/>
      <c r="F12" s="384"/>
      <c r="G12" s="384"/>
      <c r="H12" s="384"/>
      <c r="I12" s="384"/>
      <c r="J12" s="384"/>
      <c r="K12" s="384"/>
      <c r="L12" s="384"/>
      <c r="M12" s="384"/>
      <c r="N12" s="384"/>
      <c r="O12" s="384"/>
      <c r="P12" s="384"/>
      <c r="Q12" s="392">
        <f t="shared" si="5"/>
        <v>0</v>
      </c>
      <c r="R12" s="384"/>
      <c r="S12" s="384"/>
      <c r="T12" s="384"/>
      <c r="U12" s="384"/>
      <c r="V12" s="384"/>
      <c r="W12" s="384"/>
      <c r="X12" s="384"/>
      <c r="Y12" s="392">
        <f t="shared" si="6"/>
        <v>0</v>
      </c>
      <c r="Z12" s="384"/>
      <c r="AA12" s="383">
        <f>+'A1'!M12+'A2'!Z12+'A3'!Q12+'A3'!Y12+'A3'!Z12</f>
        <v>0</v>
      </c>
      <c r="AB12" s="76"/>
      <c r="AC12" s="10"/>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C12" s="59">
        <f t="shared" si="7"/>
        <v>0</v>
      </c>
      <c r="BD12" s="88">
        <f t="shared" si="8"/>
        <v>0</v>
      </c>
      <c r="BE12" s="88">
        <f>+AA12-'A1'!M12-'A2'!Z12-'A3'!Q12-'A3'!Y12-'A3'!Z12</f>
        <v>0</v>
      </c>
    </row>
    <row r="13" spans="2:57" s="11" customFormat="1" ht="20.100000000000001" customHeight="1">
      <c r="B13" s="45"/>
      <c r="C13" s="50" t="s">
        <v>11</v>
      </c>
      <c r="D13" s="385">
        <f t="shared" ref="D13:P13" si="9">SUM(D14:D15)</f>
        <v>0</v>
      </c>
      <c r="E13" s="385">
        <f t="shared" si="9"/>
        <v>0</v>
      </c>
      <c r="F13" s="385">
        <f t="shared" si="9"/>
        <v>0</v>
      </c>
      <c r="G13" s="385">
        <f t="shared" si="9"/>
        <v>0</v>
      </c>
      <c r="H13" s="385">
        <f t="shared" si="9"/>
        <v>0</v>
      </c>
      <c r="I13" s="385">
        <f t="shared" si="9"/>
        <v>0</v>
      </c>
      <c r="J13" s="385">
        <f t="shared" si="9"/>
        <v>0</v>
      </c>
      <c r="K13" s="385">
        <f t="shared" si="9"/>
        <v>0</v>
      </c>
      <c r="L13" s="385">
        <f t="shared" si="9"/>
        <v>0</v>
      </c>
      <c r="M13" s="385">
        <f t="shared" si="9"/>
        <v>0</v>
      </c>
      <c r="N13" s="385">
        <f t="shared" si="9"/>
        <v>0</v>
      </c>
      <c r="O13" s="385">
        <f t="shared" si="9"/>
        <v>0</v>
      </c>
      <c r="P13" s="385">
        <f t="shared" si="9"/>
        <v>0</v>
      </c>
      <c r="Q13" s="392">
        <f t="shared" si="5"/>
        <v>0</v>
      </c>
      <c r="R13" s="385">
        <f t="shared" ref="R13:X13" si="10">SUM(R14:R15)</f>
        <v>0</v>
      </c>
      <c r="S13" s="385">
        <f t="shared" si="10"/>
        <v>0</v>
      </c>
      <c r="T13" s="385">
        <f t="shared" si="10"/>
        <v>0</v>
      </c>
      <c r="U13" s="385">
        <f t="shared" si="10"/>
        <v>0</v>
      </c>
      <c r="V13" s="385">
        <f t="shared" si="10"/>
        <v>0</v>
      </c>
      <c r="W13" s="385">
        <f t="shared" si="10"/>
        <v>0</v>
      </c>
      <c r="X13" s="385">
        <f t="shared" si="10"/>
        <v>0</v>
      </c>
      <c r="Y13" s="392">
        <f t="shared" si="6"/>
        <v>0</v>
      </c>
      <c r="Z13" s="384"/>
      <c r="AA13" s="383">
        <f>+'A1'!M13+'A2'!Z13+'A3'!Q13+'A3'!Y13+'A3'!Z13</f>
        <v>0</v>
      </c>
      <c r="AB13" s="76"/>
      <c r="AC13" s="10"/>
      <c r="AD13" s="88">
        <f t="shared" ref="AD13:BA13" si="11">+D13-SUM(D14:D15)</f>
        <v>0</v>
      </c>
      <c r="AE13" s="88">
        <f t="shared" si="11"/>
        <v>0</v>
      </c>
      <c r="AF13" s="88">
        <f t="shared" si="11"/>
        <v>0</v>
      </c>
      <c r="AG13" s="88">
        <f t="shared" si="11"/>
        <v>0</v>
      </c>
      <c r="AH13" s="88">
        <f t="shared" si="11"/>
        <v>0</v>
      </c>
      <c r="AI13" s="88">
        <f t="shared" si="11"/>
        <v>0</v>
      </c>
      <c r="AJ13" s="88">
        <f t="shared" si="11"/>
        <v>0</v>
      </c>
      <c r="AK13" s="88">
        <f t="shared" si="11"/>
        <v>0</v>
      </c>
      <c r="AL13" s="88">
        <f t="shared" si="11"/>
        <v>0</v>
      </c>
      <c r="AM13" s="88">
        <f t="shared" si="11"/>
        <v>0</v>
      </c>
      <c r="AN13" s="88">
        <f t="shared" si="11"/>
        <v>0</v>
      </c>
      <c r="AO13" s="88">
        <f t="shared" si="11"/>
        <v>0</v>
      </c>
      <c r="AP13" s="88">
        <f t="shared" si="11"/>
        <v>0</v>
      </c>
      <c r="AQ13" s="88">
        <f t="shared" si="11"/>
        <v>0</v>
      </c>
      <c r="AR13" s="88">
        <f t="shared" si="11"/>
        <v>0</v>
      </c>
      <c r="AS13" s="88">
        <f t="shared" si="11"/>
        <v>0</v>
      </c>
      <c r="AT13" s="88">
        <f t="shared" si="11"/>
        <v>0</v>
      </c>
      <c r="AU13" s="88">
        <f t="shared" si="11"/>
        <v>0</v>
      </c>
      <c r="AV13" s="88">
        <f t="shared" si="11"/>
        <v>0</v>
      </c>
      <c r="AW13" s="88">
        <f t="shared" si="11"/>
        <v>0</v>
      </c>
      <c r="AX13" s="88">
        <f t="shared" si="11"/>
        <v>0</v>
      </c>
      <c r="AY13" s="88">
        <f t="shared" si="11"/>
        <v>0</v>
      </c>
      <c r="AZ13" s="88">
        <f t="shared" si="11"/>
        <v>0</v>
      </c>
      <c r="BA13" s="88">
        <f t="shared" si="11"/>
        <v>0</v>
      </c>
      <c r="BC13" s="59">
        <f t="shared" si="7"/>
        <v>0</v>
      </c>
      <c r="BD13" s="88">
        <f t="shared" si="8"/>
        <v>0</v>
      </c>
      <c r="BE13" s="88">
        <f>+AA13-'A1'!M13-'A2'!Z13-'A3'!Q13-'A3'!Y13-'A3'!Z13</f>
        <v>0</v>
      </c>
    </row>
    <row r="14" spans="2:57" s="11" customFormat="1" ht="20.100000000000001" customHeight="1">
      <c r="B14" s="45"/>
      <c r="C14" s="51" t="s">
        <v>52</v>
      </c>
      <c r="D14" s="384"/>
      <c r="E14" s="384"/>
      <c r="F14" s="384"/>
      <c r="G14" s="384"/>
      <c r="H14" s="384"/>
      <c r="I14" s="384"/>
      <c r="J14" s="384"/>
      <c r="K14" s="384"/>
      <c r="L14" s="384"/>
      <c r="M14" s="384"/>
      <c r="N14" s="384"/>
      <c r="O14" s="384"/>
      <c r="P14" s="384"/>
      <c r="Q14" s="392">
        <f t="shared" si="5"/>
        <v>0</v>
      </c>
      <c r="R14" s="384"/>
      <c r="S14" s="384"/>
      <c r="T14" s="384"/>
      <c r="U14" s="384"/>
      <c r="V14" s="384"/>
      <c r="W14" s="384"/>
      <c r="X14" s="384"/>
      <c r="Y14" s="392">
        <f t="shared" si="6"/>
        <v>0</v>
      </c>
      <c r="Z14" s="384"/>
      <c r="AA14" s="383">
        <f>+'A1'!M14+'A2'!Z14+'A3'!Q14+'A3'!Y14+'A3'!Z14</f>
        <v>0</v>
      </c>
      <c r="AB14" s="76"/>
      <c r="AC14" s="10"/>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C14" s="59">
        <f t="shared" si="7"/>
        <v>0</v>
      </c>
      <c r="BD14" s="88">
        <f t="shared" si="8"/>
        <v>0</v>
      </c>
      <c r="BE14" s="88">
        <f>+AA14-'A1'!M14-'A2'!Z14-'A3'!Q14-'A3'!Y14-'A3'!Z14</f>
        <v>0</v>
      </c>
    </row>
    <row r="15" spans="2:57" s="11" customFormat="1" ht="20.100000000000001" customHeight="1">
      <c r="B15" s="45"/>
      <c r="C15" s="51" t="s">
        <v>53</v>
      </c>
      <c r="D15" s="384"/>
      <c r="E15" s="384"/>
      <c r="F15" s="384"/>
      <c r="G15" s="384"/>
      <c r="H15" s="384"/>
      <c r="I15" s="384"/>
      <c r="J15" s="384"/>
      <c r="K15" s="384"/>
      <c r="L15" s="384"/>
      <c r="M15" s="384"/>
      <c r="N15" s="384"/>
      <c r="O15" s="384"/>
      <c r="P15" s="384"/>
      <c r="Q15" s="392">
        <f t="shared" si="5"/>
        <v>0</v>
      </c>
      <c r="R15" s="384"/>
      <c r="S15" s="384"/>
      <c r="T15" s="384"/>
      <c r="U15" s="384"/>
      <c r="V15" s="384"/>
      <c r="W15" s="384"/>
      <c r="X15" s="384"/>
      <c r="Y15" s="392">
        <f t="shared" si="6"/>
        <v>0</v>
      </c>
      <c r="Z15" s="384"/>
      <c r="AA15" s="383">
        <f>+'A1'!M15+'A2'!Z15+'A3'!Q15+'A3'!Y15+'A3'!Z15</f>
        <v>0</v>
      </c>
      <c r="AB15" s="76"/>
      <c r="AC15" s="10"/>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C15" s="59">
        <f t="shared" si="7"/>
        <v>0</v>
      </c>
      <c r="BD15" s="88">
        <f t="shared" si="8"/>
        <v>0</v>
      </c>
      <c r="BE15" s="88">
        <f>+AA15-'A1'!M15-'A2'!Z15-'A3'!Q15-'A3'!Y15-'A3'!Z15</f>
        <v>0</v>
      </c>
    </row>
    <row r="16" spans="2:57" s="11" customFormat="1" ht="20.100000000000001" customHeight="1">
      <c r="B16" s="45"/>
      <c r="C16" s="38"/>
      <c r="D16" s="385"/>
      <c r="E16" s="385"/>
      <c r="F16" s="385"/>
      <c r="G16" s="385"/>
      <c r="H16" s="385"/>
      <c r="I16" s="385"/>
      <c r="J16" s="385"/>
      <c r="K16" s="385"/>
      <c r="L16" s="385"/>
      <c r="M16" s="385"/>
      <c r="N16" s="385"/>
      <c r="O16" s="385"/>
      <c r="P16" s="385"/>
      <c r="Q16" s="412"/>
      <c r="R16" s="385"/>
      <c r="S16" s="385"/>
      <c r="T16" s="385"/>
      <c r="U16" s="385"/>
      <c r="V16" s="385"/>
      <c r="W16" s="385"/>
      <c r="X16" s="385"/>
      <c r="Y16" s="412"/>
      <c r="Z16" s="385"/>
      <c r="AA16" s="382"/>
      <c r="AB16" s="76"/>
      <c r="AC16" s="10"/>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C16" s="59"/>
      <c r="BD16" s="88"/>
      <c r="BE16" s="88"/>
    </row>
    <row r="17" spans="2:57" s="11" customFormat="1" ht="20.100000000000001" customHeight="1">
      <c r="B17" s="46"/>
      <c r="C17" s="51" t="s">
        <v>78</v>
      </c>
      <c r="D17" s="384"/>
      <c r="E17" s="384"/>
      <c r="F17" s="384"/>
      <c r="G17" s="384"/>
      <c r="H17" s="384"/>
      <c r="I17" s="384"/>
      <c r="J17" s="384"/>
      <c r="K17" s="384"/>
      <c r="L17" s="384"/>
      <c r="M17" s="384"/>
      <c r="N17" s="384"/>
      <c r="O17" s="384"/>
      <c r="P17" s="384"/>
      <c r="Q17" s="392">
        <f t="shared" si="5"/>
        <v>0</v>
      </c>
      <c r="R17" s="384"/>
      <c r="S17" s="384"/>
      <c r="T17" s="384"/>
      <c r="U17" s="384"/>
      <c r="V17" s="384"/>
      <c r="W17" s="384"/>
      <c r="X17" s="384"/>
      <c r="Y17" s="392">
        <f t="shared" si="6"/>
        <v>0</v>
      </c>
      <c r="Z17" s="384"/>
      <c r="AA17" s="383">
        <f>+'A1'!M17+'A2'!Z17+'A3'!Q17+'A3'!Y17+'A3'!Z17</f>
        <v>0</v>
      </c>
      <c r="AB17" s="76"/>
      <c r="AC17" s="10"/>
      <c r="AD17" s="88">
        <f>+D13-SUM(D17:D22)</f>
        <v>0</v>
      </c>
      <c r="AE17" s="88">
        <f t="shared" ref="AE17:BA17" si="12">+E13-SUM(E17:E22)</f>
        <v>0</v>
      </c>
      <c r="AF17" s="88">
        <f t="shared" si="12"/>
        <v>0</v>
      </c>
      <c r="AG17" s="88">
        <f t="shared" si="12"/>
        <v>0</v>
      </c>
      <c r="AH17" s="88">
        <f t="shared" si="12"/>
        <v>0</v>
      </c>
      <c r="AI17" s="88">
        <f t="shared" si="12"/>
        <v>0</v>
      </c>
      <c r="AJ17" s="88">
        <f t="shared" si="12"/>
        <v>0</v>
      </c>
      <c r="AK17" s="88">
        <f t="shared" si="12"/>
        <v>0</v>
      </c>
      <c r="AL17" s="88">
        <f t="shared" si="12"/>
        <v>0</v>
      </c>
      <c r="AM17" s="88">
        <f t="shared" si="12"/>
        <v>0</v>
      </c>
      <c r="AN17" s="88">
        <f t="shared" si="12"/>
        <v>0</v>
      </c>
      <c r="AO17" s="88">
        <f t="shared" si="12"/>
        <v>0</v>
      </c>
      <c r="AP17" s="88">
        <f t="shared" si="12"/>
        <v>0</v>
      </c>
      <c r="AQ17" s="88">
        <f t="shared" si="12"/>
        <v>0</v>
      </c>
      <c r="AR17" s="88">
        <f t="shared" si="12"/>
        <v>0</v>
      </c>
      <c r="AS17" s="88">
        <f t="shared" si="12"/>
        <v>0</v>
      </c>
      <c r="AT17" s="88">
        <f t="shared" si="12"/>
        <v>0</v>
      </c>
      <c r="AU17" s="88">
        <f t="shared" si="12"/>
        <v>0</v>
      </c>
      <c r="AV17" s="88">
        <f t="shared" si="12"/>
        <v>0</v>
      </c>
      <c r="AW17" s="88">
        <f t="shared" si="12"/>
        <v>0</v>
      </c>
      <c r="AX17" s="88">
        <f t="shared" si="12"/>
        <v>0</v>
      </c>
      <c r="AY17" s="88">
        <f t="shared" si="12"/>
        <v>0</v>
      </c>
      <c r="AZ17" s="88">
        <f t="shared" si="12"/>
        <v>0</v>
      </c>
      <c r="BA17" s="88">
        <f t="shared" si="12"/>
        <v>0</v>
      </c>
      <c r="BC17" s="59">
        <f t="shared" si="7"/>
        <v>0</v>
      </c>
      <c r="BD17" s="88">
        <f t="shared" si="8"/>
        <v>0</v>
      </c>
      <c r="BE17" s="88">
        <f>+AA17-'A1'!M17-'A2'!Z17-'A3'!Q17-'A3'!Y17-'A3'!Z17</f>
        <v>0</v>
      </c>
    </row>
    <row r="18" spans="2:57" s="11" customFormat="1" ht="20.100000000000001" customHeight="1">
      <c r="B18" s="46"/>
      <c r="C18" s="51" t="s">
        <v>64</v>
      </c>
      <c r="D18" s="384"/>
      <c r="E18" s="384"/>
      <c r="F18" s="384"/>
      <c r="G18" s="384"/>
      <c r="H18" s="384"/>
      <c r="I18" s="384"/>
      <c r="J18" s="384"/>
      <c r="K18" s="384"/>
      <c r="L18" s="384"/>
      <c r="M18" s="384"/>
      <c r="N18" s="384"/>
      <c r="O18" s="384"/>
      <c r="P18" s="384"/>
      <c r="Q18" s="395">
        <f t="shared" si="5"/>
        <v>0</v>
      </c>
      <c r="R18" s="384"/>
      <c r="S18" s="384"/>
      <c r="T18" s="384"/>
      <c r="U18" s="384"/>
      <c r="V18" s="384"/>
      <c r="W18" s="384"/>
      <c r="X18" s="384"/>
      <c r="Y18" s="395">
        <f t="shared" si="6"/>
        <v>0</v>
      </c>
      <c r="Z18" s="384"/>
      <c r="AA18" s="394">
        <f>+'A1'!M18+'A2'!Z18+'A3'!Q18+'A3'!Y18+'A3'!Z18</f>
        <v>0</v>
      </c>
      <c r="AB18" s="79"/>
      <c r="AC18" s="10"/>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C18" s="59">
        <f t="shared" si="7"/>
        <v>0</v>
      </c>
      <c r="BD18" s="88">
        <f t="shared" si="8"/>
        <v>0</v>
      </c>
      <c r="BE18" s="88">
        <f>+AA18-'A1'!M18-'A2'!Z18-'A3'!Q18-'A3'!Y18-'A3'!Z18</f>
        <v>0</v>
      </c>
    </row>
    <row r="19" spans="2:57" s="11" customFormat="1" ht="20.100000000000001" customHeight="1">
      <c r="B19" s="46"/>
      <c r="C19" s="51" t="s">
        <v>119</v>
      </c>
      <c r="D19" s="384"/>
      <c r="E19" s="384"/>
      <c r="F19" s="384"/>
      <c r="G19" s="384"/>
      <c r="H19" s="384"/>
      <c r="I19" s="384"/>
      <c r="J19" s="384"/>
      <c r="K19" s="384"/>
      <c r="L19" s="384"/>
      <c r="M19" s="384"/>
      <c r="N19" s="384"/>
      <c r="O19" s="384"/>
      <c r="P19" s="384"/>
      <c r="Q19" s="395">
        <f t="shared" si="5"/>
        <v>0</v>
      </c>
      <c r="R19" s="384"/>
      <c r="S19" s="384"/>
      <c r="T19" s="384"/>
      <c r="U19" s="384"/>
      <c r="V19" s="384"/>
      <c r="W19" s="384"/>
      <c r="X19" s="384"/>
      <c r="Y19" s="395">
        <f t="shared" si="6"/>
        <v>0</v>
      </c>
      <c r="Z19" s="384"/>
      <c r="AA19" s="394">
        <f>+'A1'!M19+'A2'!Z19+'A3'!Q19+'A3'!Y19+'A3'!Z19</f>
        <v>0</v>
      </c>
      <c r="AB19" s="79"/>
      <c r="AC19" s="10"/>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C19" s="59">
        <f t="shared" si="7"/>
        <v>0</v>
      </c>
      <c r="BD19" s="88">
        <f t="shared" si="8"/>
        <v>0</v>
      </c>
      <c r="BE19" s="88">
        <f>+AA19-'A1'!M19-'A2'!Z19-'A3'!Q19-'A3'!Y19-'A3'!Z19</f>
        <v>0</v>
      </c>
    </row>
    <row r="20" spans="2:57" s="11" customFormat="1" ht="20.100000000000001" customHeight="1">
      <c r="B20" s="46"/>
      <c r="C20" s="51" t="s">
        <v>79</v>
      </c>
      <c r="D20" s="384"/>
      <c r="E20" s="384"/>
      <c r="F20" s="384"/>
      <c r="G20" s="384"/>
      <c r="H20" s="384"/>
      <c r="I20" s="384"/>
      <c r="J20" s="384"/>
      <c r="K20" s="384"/>
      <c r="L20" s="384"/>
      <c r="M20" s="384"/>
      <c r="N20" s="384"/>
      <c r="O20" s="384"/>
      <c r="P20" s="384"/>
      <c r="Q20" s="395">
        <f t="shared" si="5"/>
        <v>0</v>
      </c>
      <c r="R20" s="384"/>
      <c r="S20" s="384"/>
      <c r="T20" s="384"/>
      <c r="U20" s="384"/>
      <c r="V20" s="384"/>
      <c r="W20" s="384"/>
      <c r="X20" s="384"/>
      <c r="Y20" s="395">
        <f t="shared" si="6"/>
        <v>0</v>
      </c>
      <c r="Z20" s="384"/>
      <c r="AA20" s="394">
        <f>+'A1'!M20+'A2'!Z20+'A3'!Q20+'A3'!Y20+'A3'!Z20</f>
        <v>0</v>
      </c>
      <c r="AB20" s="79"/>
      <c r="AC20" s="10"/>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C20" s="59">
        <f t="shared" si="7"/>
        <v>0</v>
      </c>
      <c r="BD20" s="88">
        <f t="shared" si="8"/>
        <v>0</v>
      </c>
      <c r="BE20" s="88">
        <f>+AA20-'A1'!M20-'A2'!Z20-'A3'!Q20-'A3'!Y20-'A3'!Z20</f>
        <v>0</v>
      </c>
    </row>
    <row r="21" spans="2:57" s="11" customFormat="1" ht="20.100000000000001" customHeight="1">
      <c r="B21" s="46"/>
      <c r="C21" s="51" t="s">
        <v>45</v>
      </c>
      <c r="D21" s="384"/>
      <c r="E21" s="384"/>
      <c r="F21" s="384"/>
      <c r="G21" s="384"/>
      <c r="H21" s="384"/>
      <c r="I21" s="384"/>
      <c r="J21" s="384"/>
      <c r="K21" s="384"/>
      <c r="L21" s="384"/>
      <c r="M21" s="384"/>
      <c r="N21" s="384"/>
      <c r="O21" s="384"/>
      <c r="P21" s="384"/>
      <c r="Q21" s="395">
        <f t="shared" si="5"/>
        <v>0</v>
      </c>
      <c r="R21" s="384"/>
      <c r="S21" s="384"/>
      <c r="T21" s="384"/>
      <c r="U21" s="384"/>
      <c r="V21" s="384"/>
      <c r="W21" s="384"/>
      <c r="X21" s="384"/>
      <c r="Y21" s="395">
        <f t="shared" si="6"/>
        <v>0</v>
      </c>
      <c r="Z21" s="384"/>
      <c r="AA21" s="394">
        <f>+'A1'!M21+'A2'!Z21+'A3'!Q21+'A3'!Y21+'A3'!Z21</f>
        <v>0</v>
      </c>
      <c r="AB21" s="79"/>
      <c r="AC21" s="10"/>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C21" s="59">
        <f t="shared" si="7"/>
        <v>0</v>
      </c>
      <c r="BD21" s="88">
        <f t="shared" si="8"/>
        <v>0</v>
      </c>
      <c r="BE21" s="88">
        <f>+AA21-'A1'!M21-'A2'!Z21-'A3'!Q21-'A3'!Y21-'A3'!Z21</f>
        <v>0</v>
      </c>
    </row>
    <row r="22" spans="2:57" s="11" customFormat="1" ht="20.100000000000001" customHeight="1">
      <c r="B22" s="46"/>
      <c r="C22" s="51" t="s">
        <v>96</v>
      </c>
      <c r="D22" s="384"/>
      <c r="E22" s="384"/>
      <c r="F22" s="384"/>
      <c r="G22" s="384"/>
      <c r="H22" s="384"/>
      <c r="I22" s="384"/>
      <c r="J22" s="384"/>
      <c r="K22" s="384"/>
      <c r="L22" s="384"/>
      <c r="M22" s="384"/>
      <c r="N22" s="384"/>
      <c r="O22" s="384"/>
      <c r="P22" s="384"/>
      <c r="Q22" s="395">
        <f t="shared" si="5"/>
        <v>0</v>
      </c>
      <c r="R22" s="384"/>
      <c r="S22" s="384"/>
      <c r="T22" s="384"/>
      <c r="U22" s="384"/>
      <c r="V22" s="384"/>
      <c r="W22" s="384"/>
      <c r="X22" s="384"/>
      <c r="Y22" s="395">
        <f t="shared" si="6"/>
        <v>0</v>
      </c>
      <c r="Z22" s="384"/>
      <c r="AA22" s="394">
        <f>+'A1'!M22+'A2'!Z22+'A3'!Q22+'A3'!Y22+'A3'!Z22</f>
        <v>0</v>
      </c>
      <c r="AB22" s="79"/>
      <c r="AC22" s="10"/>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C22" s="59">
        <f>+Q22-SUM(D22:P22)</f>
        <v>0</v>
      </c>
      <c r="BD22" s="88">
        <f>+Y22-SUM(R22:X22)</f>
        <v>0</v>
      </c>
      <c r="BE22" s="88">
        <f>+AA22-'A1'!M22-'A2'!Z22-'A3'!Q22-'A3'!Y22-'A3'!Z22</f>
        <v>0</v>
      </c>
    </row>
    <row r="23" spans="2:57" s="11" customFormat="1" ht="20.100000000000001" customHeight="1">
      <c r="B23" s="46"/>
      <c r="C23" s="38"/>
      <c r="D23" s="385"/>
      <c r="E23" s="385"/>
      <c r="F23" s="385"/>
      <c r="G23" s="385"/>
      <c r="H23" s="385"/>
      <c r="I23" s="385"/>
      <c r="J23" s="385"/>
      <c r="K23" s="385"/>
      <c r="L23" s="385"/>
      <c r="M23" s="385"/>
      <c r="N23" s="385"/>
      <c r="O23" s="385"/>
      <c r="P23" s="385"/>
      <c r="Q23" s="412"/>
      <c r="R23" s="385"/>
      <c r="S23" s="385"/>
      <c r="T23" s="385"/>
      <c r="U23" s="385"/>
      <c r="V23" s="385"/>
      <c r="W23" s="385"/>
      <c r="X23" s="385"/>
      <c r="Y23" s="412"/>
      <c r="Z23" s="385"/>
      <c r="AA23" s="382"/>
      <c r="AB23" s="79"/>
      <c r="AC23" s="10"/>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C23" s="59"/>
      <c r="BD23" s="88"/>
      <c r="BE23" s="88"/>
    </row>
    <row r="24" spans="2:57" s="11" customFormat="1" ht="20.100000000000001" customHeight="1">
      <c r="B24" s="46"/>
      <c r="C24" s="50" t="s">
        <v>12</v>
      </c>
      <c r="D24" s="385">
        <f t="shared" ref="D24:P24" si="13">SUM(D25:D26)</f>
        <v>0</v>
      </c>
      <c r="E24" s="385">
        <f t="shared" si="13"/>
        <v>0</v>
      </c>
      <c r="F24" s="385">
        <f t="shared" si="13"/>
        <v>0</v>
      </c>
      <c r="G24" s="385">
        <f t="shared" si="13"/>
        <v>0</v>
      </c>
      <c r="H24" s="385">
        <f t="shared" si="13"/>
        <v>0</v>
      </c>
      <c r="I24" s="385">
        <f t="shared" si="13"/>
        <v>0</v>
      </c>
      <c r="J24" s="385">
        <f t="shared" si="13"/>
        <v>0</v>
      </c>
      <c r="K24" s="385">
        <f t="shared" si="13"/>
        <v>0</v>
      </c>
      <c r="L24" s="385">
        <f t="shared" si="13"/>
        <v>0</v>
      </c>
      <c r="M24" s="385">
        <f t="shared" si="13"/>
        <v>0</v>
      </c>
      <c r="N24" s="385">
        <f t="shared" si="13"/>
        <v>0</v>
      </c>
      <c r="O24" s="385">
        <f t="shared" si="13"/>
        <v>0</v>
      </c>
      <c r="P24" s="385">
        <f t="shared" si="13"/>
        <v>0</v>
      </c>
      <c r="Q24" s="395">
        <f>+SUM(D24:P24)</f>
        <v>0</v>
      </c>
      <c r="R24" s="385">
        <f>SUM(R25:R26)</f>
        <v>0</v>
      </c>
      <c r="S24" s="385">
        <f t="shared" ref="S24:X24" si="14">SUM(S25:S26)</f>
        <v>0</v>
      </c>
      <c r="T24" s="385">
        <f t="shared" si="14"/>
        <v>0</v>
      </c>
      <c r="U24" s="385">
        <f t="shared" si="14"/>
        <v>0</v>
      </c>
      <c r="V24" s="385">
        <f t="shared" si="14"/>
        <v>0</v>
      </c>
      <c r="W24" s="385">
        <f t="shared" si="14"/>
        <v>0</v>
      </c>
      <c r="X24" s="385">
        <f t="shared" si="14"/>
        <v>0</v>
      </c>
      <c r="Y24" s="395">
        <f t="shared" si="6"/>
        <v>0</v>
      </c>
      <c r="Z24" s="384"/>
      <c r="AA24" s="394">
        <f>+'A1'!M24+'A2'!Z24+'A3'!Q24+'A3'!Y24+'A3'!Z24</f>
        <v>0</v>
      </c>
      <c r="AB24" s="79"/>
      <c r="AC24" s="10"/>
      <c r="AD24" s="88">
        <f t="shared" ref="AD24:BA24" si="15">+D24-SUM(D25:D26)</f>
        <v>0</v>
      </c>
      <c r="AE24" s="88">
        <f t="shared" si="15"/>
        <v>0</v>
      </c>
      <c r="AF24" s="88">
        <f t="shared" si="15"/>
        <v>0</v>
      </c>
      <c r="AG24" s="88">
        <f t="shared" si="15"/>
        <v>0</v>
      </c>
      <c r="AH24" s="88">
        <f t="shared" si="15"/>
        <v>0</v>
      </c>
      <c r="AI24" s="88">
        <f t="shared" si="15"/>
        <v>0</v>
      </c>
      <c r="AJ24" s="88">
        <f t="shared" si="15"/>
        <v>0</v>
      </c>
      <c r="AK24" s="88">
        <f t="shared" si="15"/>
        <v>0</v>
      </c>
      <c r="AL24" s="88">
        <f t="shared" si="15"/>
        <v>0</v>
      </c>
      <c r="AM24" s="88">
        <f t="shared" si="15"/>
        <v>0</v>
      </c>
      <c r="AN24" s="88">
        <f t="shared" si="15"/>
        <v>0</v>
      </c>
      <c r="AO24" s="88">
        <f t="shared" si="15"/>
        <v>0</v>
      </c>
      <c r="AP24" s="88">
        <f t="shared" si="15"/>
        <v>0</v>
      </c>
      <c r="AQ24" s="88">
        <f t="shared" si="15"/>
        <v>0</v>
      </c>
      <c r="AR24" s="88">
        <f t="shared" si="15"/>
        <v>0</v>
      </c>
      <c r="AS24" s="88">
        <f t="shared" si="15"/>
        <v>0</v>
      </c>
      <c r="AT24" s="88">
        <f t="shared" si="15"/>
        <v>0</v>
      </c>
      <c r="AU24" s="88">
        <f t="shared" si="15"/>
        <v>0</v>
      </c>
      <c r="AV24" s="88">
        <f t="shared" si="15"/>
        <v>0</v>
      </c>
      <c r="AW24" s="88">
        <f t="shared" si="15"/>
        <v>0</v>
      </c>
      <c r="AX24" s="88">
        <f t="shared" si="15"/>
        <v>0</v>
      </c>
      <c r="AY24" s="88">
        <f t="shared" si="15"/>
        <v>0</v>
      </c>
      <c r="AZ24" s="88">
        <f t="shared" si="15"/>
        <v>0</v>
      </c>
      <c r="BA24" s="88">
        <f t="shared" si="15"/>
        <v>0</v>
      </c>
      <c r="BC24" s="59">
        <f t="shared" si="7"/>
        <v>0</v>
      </c>
      <c r="BD24" s="88">
        <f t="shared" si="8"/>
        <v>0</v>
      </c>
      <c r="BE24" s="88">
        <f>+AA24-'A1'!M24-'A2'!Z24-'A3'!Q24-'A3'!Y24-'A3'!Z24</f>
        <v>0</v>
      </c>
    </row>
    <row r="25" spans="2:57" s="21" customFormat="1" ht="20.100000000000001" customHeight="1">
      <c r="B25" s="42"/>
      <c r="C25" s="51" t="s">
        <v>52</v>
      </c>
      <c r="D25" s="384"/>
      <c r="E25" s="384"/>
      <c r="F25" s="384"/>
      <c r="G25" s="384"/>
      <c r="H25" s="384"/>
      <c r="I25" s="384"/>
      <c r="J25" s="384"/>
      <c r="K25" s="384"/>
      <c r="L25" s="384"/>
      <c r="M25" s="384"/>
      <c r="N25" s="384"/>
      <c r="O25" s="384"/>
      <c r="P25" s="384"/>
      <c r="Q25" s="395">
        <f t="shared" si="5"/>
        <v>0</v>
      </c>
      <c r="R25" s="384"/>
      <c r="S25" s="384"/>
      <c r="T25" s="384"/>
      <c r="U25" s="384"/>
      <c r="V25" s="384"/>
      <c r="W25" s="384"/>
      <c r="X25" s="384"/>
      <c r="Y25" s="395">
        <f t="shared" si="6"/>
        <v>0</v>
      </c>
      <c r="Z25" s="384"/>
      <c r="AA25" s="394">
        <f>+'A1'!M25+'A2'!Z25+'A3'!Q25+'A3'!Y25+'A3'!Z25</f>
        <v>0</v>
      </c>
      <c r="AB25" s="80"/>
      <c r="AC25" s="20"/>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C25" s="59">
        <f t="shared" si="7"/>
        <v>0</v>
      </c>
      <c r="BD25" s="88">
        <f t="shared" si="8"/>
        <v>0</v>
      </c>
      <c r="BE25" s="88">
        <f>+AA25-'A1'!M25-'A2'!Z25-'A3'!Q25-'A3'!Y25-'A3'!Z25</f>
        <v>0</v>
      </c>
    </row>
    <row r="26" spans="2:57" s="11" customFormat="1" ht="20.100000000000001" customHeight="1">
      <c r="B26" s="46"/>
      <c r="C26" s="51" t="s">
        <v>53</v>
      </c>
      <c r="D26" s="384"/>
      <c r="E26" s="384"/>
      <c r="F26" s="384"/>
      <c r="G26" s="384"/>
      <c r="H26" s="384"/>
      <c r="I26" s="384"/>
      <c r="J26" s="384"/>
      <c r="K26" s="384"/>
      <c r="L26" s="384"/>
      <c r="M26" s="384"/>
      <c r="N26" s="384"/>
      <c r="O26" s="384"/>
      <c r="P26" s="384"/>
      <c r="Q26" s="395">
        <f t="shared" si="5"/>
        <v>0</v>
      </c>
      <c r="R26" s="384"/>
      <c r="S26" s="384"/>
      <c r="T26" s="384"/>
      <c r="U26" s="384"/>
      <c r="V26" s="384"/>
      <c r="W26" s="384"/>
      <c r="X26" s="384"/>
      <c r="Y26" s="395">
        <f t="shared" si="6"/>
        <v>0</v>
      </c>
      <c r="Z26" s="384"/>
      <c r="AA26" s="394">
        <f>+'A1'!M26+'A2'!Z26+'A3'!Q26+'A3'!Y26+'A3'!Z26</f>
        <v>0</v>
      </c>
      <c r="AB26" s="79"/>
      <c r="AC26" s="10"/>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C26" s="59">
        <f t="shared" si="7"/>
        <v>0</v>
      </c>
      <c r="BD26" s="88">
        <f t="shared" si="8"/>
        <v>0</v>
      </c>
      <c r="BE26" s="88">
        <f>+AA26-'A1'!M26-'A2'!Z26-'A3'!Q26-'A3'!Y26-'A3'!Z26</f>
        <v>0</v>
      </c>
    </row>
    <row r="27" spans="2:57" s="11" customFormat="1" ht="20.100000000000001" customHeight="1">
      <c r="B27" s="45"/>
      <c r="C27" s="49" t="s">
        <v>46</v>
      </c>
      <c r="D27" s="396">
        <f t="shared" ref="D27:Z27" si="16">+SUM(D24,D13,D10)</f>
        <v>0</v>
      </c>
      <c r="E27" s="396">
        <f t="shared" si="16"/>
        <v>0</v>
      </c>
      <c r="F27" s="396">
        <f t="shared" si="16"/>
        <v>0</v>
      </c>
      <c r="G27" s="396">
        <f t="shared" si="16"/>
        <v>0</v>
      </c>
      <c r="H27" s="396">
        <f t="shared" si="16"/>
        <v>0</v>
      </c>
      <c r="I27" s="396">
        <f t="shared" si="16"/>
        <v>0</v>
      </c>
      <c r="J27" s="396">
        <f t="shared" si="16"/>
        <v>0</v>
      </c>
      <c r="K27" s="396">
        <f t="shared" si="16"/>
        <v>0</v>
      </c>
      <c r="L27" s="396">
        <f t="shared" si="16"/>
        <v>0</v>
      </c>
      <c r="M27" s="396">
        <f t="shared" si="16"/>
        <v>0</v>
      </c>
      <c r="N27" s="396">
        <f t="shared" si="16"/>
        <v>0</v>
      </c>
      <c r="O27" s="396">
        <f t="shared" si="16"/>
        <v>0</v>
      </c>
      <c r="P27" s="396">
        <f t="shared" si="16"/>
        <v>0</v>
      </c>
      <c r="Q27" s="396">
        <f t="shared" si="5"/>
        <v>0</v>
      </c>
      <c r="R27" s="396">
        <f t="shared" si="16"/>
        <v>0</v>
      </c>
      <c r="S27" s="396">
        <f t="shared" si="16"/>
        <v>0</v>
      </c>
      <c r="T27" s="396">
        <f t="shared" si="16"/>
        <v>0</v>
      </c>
      <c r="U27" s="396">
        <f t="shared" si="16"/>
        <v>0</v>
      </c>
      <c r="V27" s="396">
        <f>+SUM(V24,V13,V10)</f>
        <v>0</v>
      </c>
      <c r="W27" s="396">
        <f t="shared" si="16"/>
        <v>0</v>
      </c>
      <c r="X27" s="396">
        <f t="shared" si="16"/>
        <v>0</v>
      </c>
      <c r="Y27" s="396">
        <f t="shared" si="6"/>
        <v>0</v>
      </c>
      <c r="Z27" s="396">
        <f t="shared" si="16"/>
        <v>0</v>
      </c>
      <c r="AA27" s="397">
        <f>+'A1'!M27+'A2'!Z27+'A3'!Q27+'A3'!Y27+'A3'!Z27</f>
        <v>0</v>
      </c>
      <c r="AB27" s="147"/>
      <c r="AC27" s="10"/>
      <c r="AD27" s="88">
        <f t="shared" ref="AD27:BA27" si="17">+D27-D10-D13-D24</f>
        <v>0</v>
      </c>
      <c r="AE27" s="88">
        <f t="shared" si="17"/>
        <v>0</v>
      </c>
      <c r="AF27" s="88">
        <f t="shared" si="17"/>
        <v>0</v>
      </c>
      <c r="AG27" s="88">
        <f t="shared" si="17"/>
        <v>0</v>
      </c>
      <c r="AH27" s="88">
        <f t="shared" si="17"/>
        <v>0</v>
      </c>
      <c r="AI27" s="88">
        <f t="shared" si="17"/>
        <v>0</v>
      </c>
      <c r="AJ27" s="88">
        <f t="shared" si="17"/>
        <v>0</v>
      </c>
      <c r="AK27" s="88">
        <f t="shared" si="17"/>
        <v>0</v>
      </c>
      <c r="AL27" s="88">
        <f t="shared" si="17"/>
        <v>0</v>
      </c>
      <c r="AM27" s="88">
        <f t="shared" si="17"/>
        <v>0</v>
      </c>
      <c r="AN27" s="88">
        <f t="shared" si="17"/>
        <v>0</v>
      </c>
      <c r="AO27" s="88">
        <f t="shared" si="17"/>
        <v>0</v>
      </c>
      <c r="AP27" s="88">
        <f t="shared" si="17"/>
        <v>0</v>
      </c>
      <c r="AQ27" s="88">
        <f t="shared" si="17"/>
        <v>0</v>
      </c>
      <c r="AR27" s="88">
        <f t="shared" si="17"/>
        <v>0</v>
      </c>
      <c r="AS27" s="88">
        <f t="shared" si="17"/>
        <v>0</v>
      </c>
      <c r="AT27" s="88">
        <f t="shared" si="17"/>
        <v>0</v>
      </c>
      <c r="AU27" s="88">
        <f t="shared" si="17"/>
        <v>0</v>
      </c>
      <c r="AV27" s="88">
        <f t="shared" si="17"/>
        <v>0</v>
      </c>
      <c r="AW27" s="88">
        <f t="shared" si="17"/>
        <v>0</v>
      </c>
      <c r="AX27" s="88">
        <f t="shared" si="17"/>
        <v>0</v>
      </c>
      <c r="AY27" s="88">
        <f t="shared" si="17"/>
        <v>0</v>
      </c>
      <c r="AZ27" s="88">
        <f t="shared" si="17"/>
        <v>0</v>
      </c>
      <c r="BA27" s="88">
        <f t="shared" si="17"/>
        <v>0</v>
      </c>
      <c r="BC27" s="59">
        <f t="shared" si="7"/>
        <v>0</v>
      </c>
      <c r="BD27" s="88">
        <f t="shared" si="8"/>
        <v>0</v>
      </c>
      <c r="BE27" s="88">
        <f>+AA27-'A1'!M27-'A2'!Z27-'A3'!Q27-'A3'!Y27-'A3'!Z27</f>
        <v>0</v>
      </c>
    </row>
    <row r="28" spans="2:57" s="21" customFormat="1" ht="20.100000000000001" customHeight="1">
      <c r="B28" s="42"/>
      <c r="C28" s="52" t="s">
        <v>143</v>
      </c>
      <c r="D28" s="389"/>
      <c r="E28" s="389"/>
      <c r="F28" s="389"/>
      <c r="G28" s="389"/>
      <c r="H28" s="389"/>
      <c r="I28" s="389"/>
      <c r="J28" s="389"/>
      <c r="K28" s="389"/>
      <c r="L28" s="389"/>
      <c r="M28" s="389"/>
      <c r="N28" s="389"/>
      <c r="O28" s="389"/>
      <c r="P28" s="389"/>
      <c r="Q28" s="395">
        <f t="shared" si="5"/>
        <v>0</v>
      </c>
      <c r="R28" s="389"/>
      <c r="S28" s="389"/>
      <c r="T28" s="389"/>
      <c r="U28" s="389"/>
      <c r="V28" s="389"/>
      <c r="W28" s="389"/>
      <c r="X28" s="389"/>
      <c r="Y28" s="395">
        <f>SUM(R28:X28)</f>
        <v>0</v>
      </c>
      <c r="Z28" s="389"/>
      <c r="AA28" s="394">
        <f>+'A1'!M28+'A2'!Z28+'A3'!Q28+'A3'!Y28+'A3'!Z28</f>
        <v>0</v>
      </c>
      <c r="AB28" s="81"/>
      <c r="AC28" s="20"/>
      <c r="AD28" s="88">
        <f>+IF((D28+D29&gt;D27),111,0)</f>
        <v>0</v>
      </c>
      <c r="AE28" s="88">
        <f t="shared" ref="AE28:BA28" si="18">+IF((E28+E29&gt;E27),111,0)</f>
        <v>0</v>
      </c>
      <c r="AF28" s="88">
        <f t="shared" si="18"/>
        <v>0</v>
      </c>
      <c r="AG28" s="88">
        <f t="shared" si="18"/>
        <v>0</v>
      </c>
      <c r="AH28" s="88">
        <f t="shared" si="18"/>
        <v>0</v>
      </c>
      <c r="AI28" s="88">
        <f t="shared" si="18"/>
        <v>0</v>
      </c>
      <c r="AJ28" s="88">
        <f t="shared" si="18"/>
        <v>0</v>
      </c>
      <c r="AK28" s="88">
        <f t="shared" si="18"/>
        <v>0</v>
      </c>
      <c r="AL28" s="88">
        <f t="shared" si="18"/>
        <v>0</v>
      </c>
      <c r="AM28" s="88">
        <f t="shared" si="18"/>
        <v>0</v>
      </c>
      <c r="AN28" s="88">
        <f t="shared" si="18"/>
        <v>0</v>
      </c>
      <c r="AO28" s="88">
        <f t="shared" si="18"/>
        <v>0</v>
      </c>
      <c r="AP28" s="88">
        <f t="shared" si="18"/>
        <v>0</v>
      </c>
      <c r="AQ28" s="88">
        <f t="shared" si="18"/>
        <v>0</v>
      </c>
      <c r="AR28" s="88">
        <f t="shared" si="18"/>
        <v>0</v>
      </c>
      <c r="AS28" s="88">
        <f t="shared" si="18"/>
        <v>0</v>
      </c>
      <c r="AT28" s="88">
        <f t="shared" si="18"/>
        <v>0</v>
      </c>
      <c r="AU28" s="88">
        <f t="shared" si="18"/>
        <v>0</v>
      </c>
      <c r="AV28" s="88">
        <f t="shared" si="18"/>
        <v>0</v>
      </c>
      <c r="AW28" s="88">
        <f t="shared" si="18"/>
        <v>0</v>
      </c>
      <c r="AX28" s="88">
        <f t="shared" si="18"/>
        <v>0</v>
      </c>
      <c r="AY28" s="88">
        <f t="shared" si="18"/>
        <v>0</v>
      </c>
      <c r="AZ28" s="88">
        <f t="shared" si="18"/>
        <v>0</v>
      </c>
      <c r="BA28" s="88">
        <f t="shared" si="18"/>
        <v>0</v>
      </c>
      <c r="BB28" s="11"/>
      <c r="BC28" s="59">
        <f t="shared" si="7"/>
        <v>0</v>
      </c>
      <c r="BD28" s="88">
        <f t="shared" si="8"/>
        <v>0</v>
      </c>
      <c r="BE28" s="88">
        <f>+AA28-'A1'!M28-'A2'!Z28-'A3'!Q28-'A3'!Y28-'A3'!Z28</f>
        <v>0</v>
      </c>
    </row>
    <row r="29" spans="2:57" s="21" customFormat="1" ht="20.100000000000001" customHeight="1">
      <c r="B29" s="42"/>
      <c r="C29" s="52" t="s">
        <v>144</v>
      </c>
      <c r="D29" s="389"/>
      <c r="E29" s="389"/>
      <c r="F29" s="389"/>
      <c r="G29" s="389"/>
      <c r="H29" s="389"/>
      <c r="I29" s="389"/>
      <c r="J29" s="389"/>
      <c r="K29" s="389"/>
      <c r="L29" s="389"/>
      <c r="M29" s="389"/>
      <c r="N29" s="389"/>
      <c r="O29" s="389"/>
      <c r="P29" s="389"/>
      <c r="Q29" s="395">
        <f t="shared" si="5"/>
        <v>0</v>
      </c>
      <c r="R29" s="389"/>
      <c r="S29" s="389"/>
      <c r="T29" s="389"/>
      <c r="U29" s="389"/>
      <c r="V29" s="389"/>
      <c r="W29" s="389"/>
      <c r="X29" s="389"/>
      <c r="Y29" s="395">
        <f>SUM(R29:X29)</f>
        <v>0</v>
      </c>
      <c r="Z29" s="389"/>
      <c r="AA29" s="394">
        <f>+'A1'!M29+'A2'!Z29+'A3'!Q29+'A3'!Y29+'A3'!Z29</f>
        <v>0</v>
      </c>
      <c r="AB29" s="81"/>
      <c r="AC29" s="20"/>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11"/>
      <c r="BC29" s="59">
        <f t="shared" si="7"/>
        <v>0</v>
      </c>
      <c r="BD29" s="88">
        <f t="shared" si="8"/>
        <v>0</v>
      </c>
      <c r="BE29" s="88">
        <f>+AA29-'A1'!M29-'A2'!Z29-'A3'!Q29-'A3'!Y29-'A3'!Z29</f>
        <v>0</v>
      </c>
    </row>
    <row r="30" spans="2:57" s="21" customFormat="1" ht="20.100000000000001" customHeight="1">
      <c r="B30" s="43"/>
      <c r="C30" s="52" t="s">
        <v>103</v>
      </c>
      <c r="D30" s="389"/>
      <c r="E30" s="389"/>
      <c r="F30" s="389"/>
      <c r="G30" s="389"/>
      <c r="H30" s="389"/>
      <c r="I30" s="389"/>
      <c r="J30" s="389"/>
      <c r="K30" s="389"/>
      <c r="L30" s="389"/>
      <c r="M30" s="389"/>
      <c r="N30" s="389"/>
      <c r="O30" s="389"/>
      <c r="P30" s="389"/>
      <c r="Q30" s="395">
        <f t="shared" si="5"/>
        <v>0</v>
      </c>
      <c r="R30" s="389"/>
      <c r="S30" s="389"/>
      <c r="T30" s="389"/>
      <c r="U30" s="389"/>
      <c r="V30" s="389"/>
      <c r="W30" s="389"/>
      <c r="X30" s="389"/>
      <c r="Y30" s="395">
        <f>SUM(R30:X30)</f>
        <v>0</v>
      </c>
      <c r="Z30" s="389"/>
      <c r="AA30" s="394">
        <f>+'A1'!M30+'A2'!Z30+'A3'!Q30+'A3'!Y30+'A3'!Z30</f>
        <v>0</v>
      </c>
      <c r="AB30" s="80"/>
      <c r="AC30" s="20"/>
      <c r="AD30" s="88">
        <f>+IF((D30&gt;D27),111,0)</f>
        <v>0</v>
      </c>
      <c r="AE30" s="88">
        <f t="shared" ref="AE30:BA30" si="19">+IF((E30&gt;E27),111,0)</f>
        <v>0</v>
      </c>
      <c r="AF30" s="88">
        <f t="shared" si="19"/>
        <v>0</v>
      </c>
      <c r="AG30" s="88">
        <f t="shared" si="19"/>
        <v>0</v>
      </c>
      <c r="AH30" s="88">
        <f t="shared" si="19"/>
        <v>0</v>
      </c>
      <c r="AI30" s="88">
        <f t="shared" si="19"/>
        <v>0</v>
      </c>
      <c r="AJ30" s="88">
        <f t="shared" si="19"/>
        <v>0</v>
      </c>
      <c r="AK30" s="88">
        <f t="shared" si="19"/>
        <v>0</v>
      </c>
      <c r="AL30" s="88">
        <f t="shared" si="19"/>
        <v>0</v>
      </c>
      <c r="AM30" s="88">
        <f t="shared" si="19"/>
        <v>0</v>
      </c>
      <c r="AN30" s="88">
        <f t="shared" si="19"/>
        <v>0</v>
      </c>
      <c r="AO30" s="88">
        <f t="shared" si="19"/>
        <v>0</v>
      </c>
      <c r="AP30" s="88">
        <f t="shared" si="19"/>
        <v>0</v>
      </c>
      <c r="AQ30" s="88">
        <f t="shared" si="19"/>
        <v>0</v>
      </c>
      <c r="AR30" s="88">
        <f t="shared" si="19"/>
        <v>0</v>
      </c>
      <c r="AS30" s="88">
        <f t="shared" si="19"/>
        <v>0</v>
      </c>
      <c r="AT30" s="88">
        <f t="shared" si="19"/>
        <v>0</v>
      </c>
      <c r="AU30" s="88">
        <f t="shared" si="19"/>
        <v>0</v>
      </c>
      <c r="AV30" s="88">
        <f t="shared" si="19"/>
        <v>0</v>
      </c>
      <c r="AW30" s="88">
        <f t="shared" si="19"/>
        <v>0</v>
      </c>
      <c r="AX30" s="88">
        <f t="shared" si="19"/>
        <v>0</v>
      </c>
      <c r="AY30" s="88">
        <f t="shared" si="19"/>
        <v>0</v>
      </c>
      <c r="AZ30" s="88">
        <f t="shared" si="19"/>
        <v>0</v>
      </c>
      <c r="BA30" s="88">
        <f t="shared" si="19"/>
        <v>0</v>
      </c>
      <c r="BB30" s="11"/>
      <c r="BC30" s="59">
        <f t="shared" si="7"/>
        <v>0</v>
      </c>
      <c r="BD30" s="88">
        <f t="shared" si="8"/>
        <v>0</v>
      </c>
      <c r="BE30" s="88">
        <f>+AA30-'A1'!M30-'A2'!Z30-'A3'!Q30-'A3'!Y30-'A3'!Z30</f>
        <v>0</v>
      </c>
    </row>
    <row r="31" spans="2:57" s="21" customFormat="1" ht="20.100000000000001" customHeight="1">
      <c r="B31" s="43"/>
      <c r="C31" s="52" t="s">
        <v>150</v>
      </c>
      <c r="D31" s="413"/>
      <c r="E31" s="413"/>
      <c r="F31" s="413"/>
      <c r="G31" s="413"/>
      <c r="H31" s="413"/>
      <c r="I31" s="413"/>
      <c r="J31" s="413"/>
      <c r="K31" s="413"/>
      <c r="L31" s="413"/>
      <c r="M31" s="413"/>
      <c r="N31" s="413"/>
      <c r="O31" s="413"/>
      <c r="P31" s="413"/>
      <c r="Q31" s="389"/>
      <c r="R31" s="413"/>
      <c r="S31" s="413"/>
      <c r="T31" s="413"/>
      <c r="U31" s="413"/>
      <c r="V31" s="413"/>
      <c r="W31" s="413"/>
      <c r="X31" s="413"/>
      <c r="Y31" s="389"/>
      <c r="Z31" s="413"/>
      <c r="AA31" s="408"/>
      <c r="AB31" s="80"/>
      <c r="AC31" s="20"/>
      <c r="AD31" s="88"/>
      <c r="AE31" s="88"/>
      <c r="AF31" s="88"/>
      <c r="AG31" s="88"/>
      <c r="AH31" s="88"/>
      <c r="AI31" s="88"/>
      <c r="AJ31" s="88"/>
      <c r="AK31" s="88"/>
      <c r="AL31" s="88"/>
      <c r="AM31" s="88"/>
      <c r="AN31" s="88"/>
      <c r="AO31" s="88"/>
      <c r="AP31" s="88"/>
      <c r="AQ31" s="88">
        <f>+IF(Q31&gt;Q27,111,0)</f>
        <v>0</v>
      </c>
      <c r="AR31" s="88"/>
      <c r="AS31" s="88"/>
      <c r="AT31" s="88"/>
      <c r="AU31" s="88"/>
      <c r="AV31" s="88"/>
      <c r="AW31" s="88"/>
      <c r="AX31" s="88"/>
      <c r="AY31" s="88">
        <f>+IF(Y31&gt;Y27,111,0)</f>
        <v>0</v>
      </c>
      <c r="AZ31" s="88"/>
      <c r="BA31" s="88">
        <f>+IF(AA31&gt;AA27,111,0)</f>
        <v>0</v>
      </c>
      <c r="BB31" s="11"/>
      <c r="BC31" s="59"/>
      <c r="BD31" s="88"/>
      <c r="BE31" s="88">
        <f>IF(AA31&gt;AA27,111,0)+IF(AA31&lt;SUM(Y31,Q31,'A2'!Z31,'A1'!K31,'A1'!I31,'A1'!G31),333,0)</f>
        <v>0</v>
      </c>
    </row>
    <row r="32" spans="2:57" s="11" customFormat="1" ht="20.100000000000001" customHeight="1">
      <c r="B32" s="201"/>
      <c r="C32" s="49" t="s">
        <v>93</v>
      </c>
      <c r="D32" s="395"/>
      <c r="E32" s="395"/>
      <c r="F32" s="395"/>
      <c r="G32" s="395"/>
      <c r="H32" s="395"/>
      <c r="I32" s="395"/>
      <c r="J32" s="395"/>
      <c r="K32" s="395"/>
      <c r="L32" s="395"/>
      <c r="M32" s="395"/>
      <c r="N32" s="395"/>
      <c r="O32" s="395"/>
      <c r="P32" s="395"/>
      <c r="Q32" s="395"/>
      <c r="R32" s="395"/>
      <c r="S32" s="395"/>
      <c r="T32" s="395"/>
      <c r="U32" s="395"/>
      <c r="V32" s="395"/>
      <c r="W32" s="395"/>
      <c r="X32" s="395"/>
      <c r="Y32" s="395"/>
      <c r="Z32" s="395"/>
      <c r="AA32" s="394"/>
      <c r="AB32" s="80"/>
      <c r="AC32" s="10"/>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C32" s="59"/>
      <c r="BD32" s="88"/>
      <c r="BE32" s="88"/>
    </row>
    <row r="33" spans="2:57" s="11" customFormat="1" ht="20.100000000000001" customHeight="1">
      <c r="B33" s="45"/>
      <c r="C33" s="50" t="s">
        <v>10</v>
      </c>
      <c r="D33" s="385">
        <f t="shared" ref="D33:P33" si="20">SUM(D34:D35)</f>
        <v>0</v>
      </c>
      <c r="E33" s="385">
        <f t="shared" si="20"/>
        <v>0</v>
      </c>
      <c r="F33" s="385">
        <f t="shared" si="20"/>
        <v>0</v>
      </c>
      <c r="G33" s="385">
        <f t="shared" si="20"/>
        <v>0</v>
      </c>
      <c r="H33" s="385">
        <f t="shared" si="20"/>
        <v>0</v>
      </c>
      <c r="I33" s="385">
        <f t="shared" si="20"/>
        <v>0</v>
      </c>
      <c r="J33" s="385">
        <f t="shared" si="20"/>
        <v>0</v>
      </c>
      <c r="K33" s="385">
        <f t="shared" si="20"/>
        <v>0</v>
      </c>
      <c r="L33" s="385">
        <f t="shared" si="20"/>
        <v>0</v>
      </c>
      <c r="M33" s="385">
        <f t="shared" si="20"/>
        <v>0</v>
      </c>
      <c r="N33" s="385">
        <f t="shared" si="20"/>
        <v>0</v>
      </c>
      <c r="O33" s="385">
        <f t="shared" si="20"/>
        <v>0</v>
      </c>
      <c r="P33" s="385">
        <f t="shared" si="20"/>
        <v>0</v>
      </c>
      <c r="Q33" s="392">
        <f t="shared" si="5"/>
        <v>0</v>
      </c>
      <c r="R33" s="385">
        <f t="shared" ref="R33:X33" si="21">SUM(R34:R35)</f>
        <v>0</v>
      </c>
      <c r="S33" s="385">
        <f t="shared" si="21"/>
        <v>0</v>
      </c>
      <c r="T33" s="385">
        <f t="shared" si="21"/>
        <v>0</v>
      </c>
      <c r="U33" s="385">
        <f t="shared" si="21"/>
        <v>0</v>
      </c>
      <c r="V33" s="385">
        <f t="shared" si="21"/>
        <v>0</v>
      </c>
      <c r="W33" s="385">
        <f t="shared" si="21"/>
        <v>0</v>
      </c>
      <c r="X33" s="385">
        <f t="shared" si="21"/>
        <v>0</v>
      </c>
      <c r="Y33" s="392">
        <f t="shared" si="6"/>
        <v>0</v>
      </c>
      <c r="Z33" s="384"/>
      <c r="AA33" s="383">
        <f>+'A1'!M33+'A2'!Z33+'A3'!Q33+'A3'!Y33+'A3'!Z33</f>
        <v>0</v>
      </c>
      <c r="AB33" s="80"/>
      <c r="AC33" s="10"/>
      <c r="AD33" s="88">
        <f t="shared" ref="AD33:BA33" si="22">+D33-SUM(D34:D35)</f>
        <v>0</v>
      </c>
      <c r="AE33" s="88">
        <f t="shared" si="22"/>
        <v>0</v>
      </c>
      <c r="AF33" s="88">
        <f t="shared" si="22"/>
        <v>0</v>
      </c>
      <c r="AG33" s="88">
        <f t="shared" si="22"/>
        <v>0</v>
      </c>
      <c r="AH33" s="88">
        <f t="shared" si="22"/>
        <v>0</v>
      </c>
      <c r="AI33" s="88">
        <f t="shared" si="22"/>
        <v>0</v>
      </c>
      <c r="AJ33" s="88">
        <f t="shared" si="22"/>
        <v>0</v>
      </c>
      <c r="AK33" s="88">
        <f t="shared" si="22"/>
        <v>0</v>
      </c>
      <c r="AL33" s="88">
        <f t="shared" si="22"/>
        <v>0</v>
      </c>
      <c r="AM33" s="88">
        <f t="shared" si="22"/>
        <v>0</v>
      </c>
      <c r="AN33" s="88">
        <f t="shared" si="22"/>
        <v>0</v>
      </c>
      <c r="AO33" s="88">
        <f t="shared" si="22"/>
        <v>0</v>
      </c>
      <c r="AP33" s="88">
        <f t="shared" si="22"/>
        <v>0</v>
      </c>
      <c r="AQ33" s="88">
        <f t="shared" si="22"/>
        <v>0</v>
      </c>
      <c r="AR33" s="88">
        <f t="shared" si="22"/>
        <v>0</v>
      </c>
      <c r="AS33" s="88">
        <f t="shared" si="22"/>
        <v>0</v>
      </c>
      <c r="AT33" s="88">
        <f t="shared" si="22"/>
        <v>0</v>
      </c>
      <c r="AU33" s="88">
        <f t="shared" si="22"/>
        <v>0</v>
      </c>
      <c r="AV33" s="88">
        <f t="shared" si="22"/>
        <v>0</v>
      </c>
      <c r="AW33" s="88">
        <f t="shared" si="22"/>
        <v>0</v>
      </c>
      <c r="AX33" s="88">
        <f t="shared" si="22"/>
        <v>0</v>
      </c>
      <c r="AY33" s="88">
        <f t="shared" si="22"/>
        <v>0</v>
      </c>
      <c r="AZ33" s="88">
        <f t="shared" si="22"/>
        <v>0</v>
      </c>
      <c r="BA33" s="88">
        <f t="shared" si="22"/>
        <v>0</v>
      </c>
      <c r="BC33" s="59">
        <f t="shared" si="7"/>
        <v>0</v>
      </c>
      <c r="BD33" s="88">
        <f t="shared" si="8"/>
        <v>0</v>
      </c>
      <c r="BE33" s="88">
        <f>+AA33-'A1'!M33-'A2'!Z33-'A3'!Q33-'A3'!Y33-'A3'!Z33</f>
        <v>0</v>
      </c>
    </row>
    <row r="34" spans="2:57" s="11" customFormat="1" ht="20.100000000000001" customHeight="1">
      <c r="B34" s="46"/>
      <c r="C34" s="51" t="s">
        <v>52</v>
      </c>
      <c r="D34" s="384"/>
      <c r="E34" s="384"/>
      <c r="F34" s="384"/>
      <c r="G34" s="384"/>
      <c r="H34" s="384"/>
      <c r="I34" s="384"/>
      <c r="J34" s="384"/>
      <c r="K34" s="384"/>
      <c r="L34" s="384"/>
      <c r="M34" s="384"/>
      <c r="N34" s="384"/>
      <c r="O34" s="384"/>
      <c r="P34" s="384"/>
      <c r="Q34" s="392">
        <f t="shared" si="5"/>
        <v>0</v>
      </c>
      <c r="R34" s="384"/>
      <c r="S34" s="384"/>
      <c r="T34" s="384"/>
      <c r="U34" s="384"/>
      <c r="V34" s="384"/>
      <c r="W34" s="384"/>
      <c r="X34" s="384"/>
      <c r="Y34" s="392">
        <f t="shared" si="6"/>
        <v>0</v>
      </c>
      <c r="Z34" s="384"/>
      <c r="AA34" s="383">
        <f>+'A1'!M34+'A2'!Z34+'A3'!Q34+'A3'!Y34+'A3'!Z34</f>
        <v>0</v>
      </c>
      <c r="AB34" s="80"/>
      <c r="AC34" s="10"/>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C34" s="59">
        <f t="shared" si="7"/>
        <v>0</v>
      </c>
      <c r="BD34" s="88">
        <f t="shared" si="8"/>
        <v>0</v>
      </c>
      <c r="BE34" s="88">
        <f>+AA34-'A1'!M34-'A2'!Z34-'A3'!Q34-'A3'!Y34-'A3'!Z34</f>
        <v>0</v>
      </c>
    </row>
    <row r="35" spans="2:57" s="11" customFormat="1" ht="20.100000000000001" customHeight="1">
      <c r="B35" s="46"/>
      <c r="C35" s="51" t="s">
        <v>53</v>
      </c>
      <c r="D35" s="384"/>
      <c r="E35" s="384"/>
      <c r="F35" s="384"/>
      <c r="G35" s="384"/>
      <c r="H35" s="384"/>
      <c r="I35" s="384"/>
      <c r="J35" s="384"/>
      <c r="K35" s="384"/>
      <c r="L35" s="384"/>
      <c r="M35" s="384"/>
      <c r="N35" s="384"/>
      <c r="O35" s="384"/>
      <c r="P35" s="384"/>
      <c r="Q35" s="392">
        <f t="shared" si="5"/>
        <v>0</v>
      </c>
      <c r="R35" s="384"/>
      <c r="S35" s="384"/>
      <c r="T35" s="384"/>
      <c r="U35" s="384"/>
      <c r="V35" s="384"/>
      <c r="W35" s="384"/>
      <c r="X35" s="384"/>
      <c r="Y35" s="392">
        <f t="shared" si="6"/>
        <v>0</v>
      </c>
      <c r="Z35" s="384"/>
      <c r="AA35" s="383">
        <f>+'A1'!M35+'A2'!Z35+'A3'!Q35+'A3'!Y35+'A3'!Z35</f>
        <v>0</v>
      </c>
      <c r="AB35" s="80"/>
      <c r="AC35" s="10"/>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C35" s="59">
        <f t="shared" si="7"/>
        <v>0</v>
      </c>
      <c r="BD35" s="88">
        <f t="shared" si="8"/>
        <v>0</v>
      </c>
      <c r="BE35" s="88">
        <f>+AA35-'A1'!M35-'A2'!Z35-'A3'!Q35-'A3'!Y35-'A3'!Z35</f>
        <v>0</v>
      </c>
    </row>
    <row r="36" spans="2:57" s="11" customFormat="1" ht="20.100000000000001" customHeight="1">
      <c r="B36" s="45"/>
      <c r="C36" s="50" t="s">
        <v>11</v>
      </c>
      <c r="D36" s="385">
        <f t="shared" ref="D36:P36" si="23">SUM(D37:D38)</f>
        <v>0</v>
      </c>
      <c r="E36" s="385">
        <f t="shared" si="23"/>
        <v>0</v>
      </c>
      <c r="F36" s="385">
        <f t="shared" si="23"/>
        <v>0</v>
      </c>
      <c r="G36" s="385">
        <f t="shared" si="23"/>
        <v>0</v>
      </c>
      <c r="H36" s="385">
        <f t="shared" si="23"/>
        <v>0</v>
      </c>
      <c r="I36" s="385">
        <f t="shared" si="23"/>
        <v>0</v>
      </c>
      <c r="J36" s="385">
        <f t="shared" si="23"/>
        <v>0</v>
      </c>
      <c r="K36" s="385">
        <f t="shared" si="23"/>
        <v>0</v>
      </c>
      <c r="L36" s="385">
        <f t="shared" si="23"/>
        <v>0</v>
      </c>
      <c r="M36" s="385">
        <f t="shared" si="23"/>
        <v>0</v>
      </c>
      <c r="N36" s="385">
        <f t="shared" si="23"/>
        <v>0</v>
      </c>
      <c r="O36" s="385">
        <f t="shared" si="23"/>
        <v>0</v>
      </c>
      <c r="P36" s="385">
        <f t="shared" si="23"/>
        <v>0</v>
      </c>
      <c r="Q36" s="392">
        <f t="shared" si="5"/>
        <v>0</v>
      </c>
      <c r="R36" s="385">
        <f t="shared" ref="R36:X36" si="24">SUM(R37:R38)</f>
        <v>0</v>
      </c>
      <c r="S36" s="385">
        <f t="shared" si="24"/>
        <v>0</v>
      </c>
      <c r="T36" s="385">
        <f t="shared" si="24"/>
        <v>0</v>
      </c>
      <c r="U36" s="385">
        <f t="shared" si="24"/>
        <v>0</v>
      </c>
      <c r="V36" s="385">
        <f t="shared" si="24"/>
        <v>0</v>
      </c>
      <c r="W36" s="385">
        <f t="shared" si="24"/>
        <v>0</v>
      </c>
      <c r="X36" s="385">
        <f t="shared" si="24"/>
        <v>0</v>
      </c>
      <c r="Y36" s="392">
        <f t="shared" si="6"/>
        <v>0</v>
      </c>
      <c r="Z36" s="384"/>
      <c r="AA36" s="383">
        <f>+'A1'!M36+'A2'!Z36+'A3'!Q36+'A3'!Y36+'A3'!Z36</f>
        <v>0</v>
      </c>
      <c r="AB36" s="80"/>
      <c r="AC36" s="10"/>
      <c r="AD36" s="88">
        <f t="shared" ref="AD36:BA36" si="25">+D36-SUM(D37:D38)</f>
        <v>0</v>
      </c>
      <c r="AE36" s="88">
        <f t="shared" si="25"/>
        <v>0</v>
      </c>
      <c r="AF36" s="88">
        <f t="shared" si="25"/>
        <v>0</v>
      </c>
      <c r="AG36" s="88">
        <f t="shared" si="25"/>
        <v>0</v>
      </c>
      <c r="AH36" s="88">
        <f t="shared" si="25"/>
        <v>0</v>
      </c>
      <c r="AI36" s="88">
        <f t="shared" si="25"/>
        <v>0</v>
      </c>
      <c r="AJ36" s="88">
        <f t="shared" si="25"/>
        <v>0</v>
      </c>
      <c r="AK36" s="88">
        <f t="shared" si="25"/>
        <v>0</v>
      </c>
      <c r="AL36" s="88">
        <f t="shared" si="25"/>
        <v>0</v>
      </c>
      <c r="AM36" s="88">
        <f t="shared" si="25"/>
        <v>0</v>
      </c>
      <c r="AN36" s="88">
        <f t="shared" si="25"/>
        <v>0</v>
      </c>
      <c r="AO36" s="88">
        <f t="shared" si="25"/>
        <v>0</v>
      </c>
      <c r="AP36" s="88">
        <f t="shared" si="25"/>
        <v>0</v>
      </c>
      <c r="AQ36" s="88">
        <f t="shared" si="25"/>
        <v>0</v>
      </c>
      <c r="AR36" s="88">
        <f t="shared" si="25"/>
        <v>0</v>
      </c>
      <c r="AS36" s="88">
        <f t="shared" si="25"/>
        <v>0</v>
      </c>
      <c r="AT36" s="88">
        <f t="shared" si="25"/>
        <v>0</v>
      </c>
      <c r="AU36" s="88">
        <f t="shared" si="25"/>
        <v>0</v>
      </c>
      <c r="AV36" s="88">
        <f t="shared" si="25"/>
        <v>0</v>
      </c>
      <c r="AW36" s="88">
        <f t="shared" si="25"/>
        <v>0</v>
      </c>
      <c r="AX36" s="88">
        <f t="shared" si="25"/>
        <v>0</v>
      </c>
      <c r="AY36" s="88">
        <f t="shared" si="25"/>
        <v>0</v>
      </c>
      <c r="AZ36" s="88">
        <f t="shared" si="25"/>
        <v>0</v>
      </c>
      <c r="BA36" s="88">
        <f t="shared" si="25"/>
        <v>0</v>
      </c>
      <c r="BC36" s="59">
        <f t="shared" si="7"/>
        <v>0</v>
      </c>
      <c r="BD36" s="88">
        <f t="shared" si="8"/>
        <v>0</v>
      </c>
      <c r="BE36" s="88">
        <f>+AA36-'A1'!M36-'A2'!Z36-'A3'!Q36-'A3'!Y36-'A3'!Z36</f>
        <v>0</v>
      </c>
    </row>
    <row r="37" spans="2:57" s="11" customFormat="1" ht="20.100000000000001" customHeight="1">
      <c r="B37" s="45"/>
      <c r="C37" s="51" t="s">
        <v>52</v>
      </c>
      <c r="D37" s="384"/>
      <c r="E37" s="384"/>
      <c r="F37" s="384"/>
      <c r="G37" s="384"/>
      <c r="H37" s="384"/>
      <c r="I37" s="384"/>
      <c r="J37" s="384"/>
      <c r="K37" s="384"/>
      <c r="L37" s="384"/>
      <c r="M37" s="384"/>
      <c r="N37" s="384"/>
      <c r="O37" s="384"/>
      <c r="P37" s="384"/>
      <c r="Q37" s="392">
        <f t="shared" si="5"/>
        <v>0</v>
      </c>
      <c r="R37" s="384"/>
      <c r="S37" s="384"/>
      <c r="T37" s="384"/>
      <c r="U37" s="384"/>
      <c r="V37" s="384"/>
      <c r="W37" s="384"/>
      <c r="X37" s="384"/>
      <c r="Y37" s="392">
        <f t="shared" si="6"/>
        <v>0</v>
      </c>
      <c r="Z37" s="384"/>
      <c r="AA37" s="383">
        <f>+'A1'!M37+'A2'!Z37+'A3'!Q37+'A3'!Y37+'A3'!Z37</f>
        <v>0</v>
      </c>
      <c r="AB37" s="80"/>
      <c r="AC37" s="10"/>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C37" s="59">
        <f t="shared" si="7"/>
        <v>0</v>
      </c>
      <c r="BD37" s="88">
        <f t="shared" si="8"/>
        <v>0</v>
      </c>
      <c r="BE37" s="88">
        <f>+AA37-'A1'!M37-'A2'!Z37-'A3'!Q37-'A3'!Y37-'A3'!Z37</f>
        <v>0</v>
      </c>
    </row>
    <row r="38" spans="2:57" s="11" customFormat="1" ht="20.100000000000001" customHeight="1">
      <c r="B38" s="45"/>
      <c r="C38" s="51" t="s">
        <v>53</v>
      </c>
      <c r="D38" s="384"/>
      <c r="E38" s="384"/>
      <c r="F38" s="384"/>
      <c r="G38" s="384"/>
      <c r="H38" s="384"/>
      <c r="I38" s="384"/>
      <c r="J38" s="384"/>
      <c r="K38" s="384"/>
      <c r="L38" s="384"/>
      <c r="M38" s="384"/>
      <c r="N38" s="384"/>
      <c r="O38" s="384"/>
      <c r="P38" s="384"/>
      <c r="Q38" s="392">
        <f t="shared" si="5"/>
        <v>0</v>
      </c>
      <c r="R38" s="384"/>
      <c r="S38" s="384"/>
      <c r="T38" s="384"/>
      <c r="U38" s="384"/>
      <c r="V38" s="384"/>
      <c r="W38" s="384"/>
      <c r="X38" s="384"/>
      <c r="Y38" s="392">
        <f t="shared" si="6"/>
        <v>0</v>
      </c>
      <c r="Z38" s="384"/>
      <c r="AA38" s="383">
        <f>+'A1'!M38+'A2'!Z38+'A3'!Q38+'A3'!Y38+'A3'!Z38</f>
        <v>0</v>
      </c>
      <c r="AB38" s="80"/>
      <c r="AC38" s="10"/>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C38" s="59">
        <f t="shared" si="7"/>
        <v>0</v>
      </c>
      <c r="BD38" s="88">
        <f t="shared" si="8"/>
        <v>0</v>
      </c>
      <c r="BE38" s="88">
        <f>+AA38-'A1'!M38-'A2'!Z38-'A3'!Q38-'A3'!Y38-'A3'!Z38</f>
        <v>0</v>
      </c>
    </row>
    <row r="39" spans="2:57" s="11" customFormat="1" ht="20.100000000000001" customHeight="1">
      <c r="B39" s="45"/>
      <c r="C39" s="38"/>
      <c r="D39" s="385"/>
      <c r="E39" s="385"/>
      <c r="F39" s="385"/>
      <c r="G39" s="385"/>
      <c r="H39" s="385"/>
      <c r="I39" s="385"/>
      <c r="J39" s="385"/>
      <c r="K39" s="385"/>
      <c r="L39" s="385"/>
      <c r="M39" s="385"/>
      <c r="N39" s="385"/>
      <c r="O39" s="385"/>
      <c r="P39" s="385"/>
      <c r="Q39" s="412"/>
      <c r="R39" s="385"/>
      <c r="S39" s="385"/>
      <c r="T39" s="385"/>
      <c r="U39" s="385"/>
      <c r="V39" s="385"/>
      <c r="W39" s="385"/>
      <c r="X39" s="385"/>
      <c r="Y39" s="412"/>
      <c r="Z39" s="385"/>
      <c r="AA39" s="382"/>
      <c r="AB39" s="80"/>
      <c r="AC39" s="10"/>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C39" s="59"/>
      <c r="BD39" s="88"/>
      <c r="BE39" s="88"/>
    </row>
    <row r="40" spans="2:57" s="11" customFormat="1" ht="20.100000000000001" customHeight="1">
      <c r="B40" s="46"/>
      <c r="C40" s="51" t="s">
        <v>78</v>
      </c>
      <c r="D40" s="384"/>
      <c r="E40" s="384"/>
      <c r="F40" s="384"/>
      <c r="G40" s="384"/>
      <c r="H40" s="384"/>
      <c r="I40" s="384"/>
      <c r="J40" s="384"/>
      <c r="K40" s="384"/>
      <c r="L40" s="384"/>
      <c r="M40" s="384"/>
      <c r="N40" s="384"/>
      <c r="O40" s="384"/>
      <c r="P40" s="384"/>
      <c r="Q40" s="392">
        <f t="shared" si="5"/>
        <v>0</v>
      </c>
      <c r="R40" s="384"/>
      <c r="S40" s="384"/>
      <c r="T40" s="384"/>
      <c r="U40" s="384"/>
      <c r="V40" s="384"/>
      <c r="W40" s="384"/>
      <c r="X40" s="384"/>
      <c r="Y40" s="392">
        <f t="shared" si="6"/>
        <v>0</v>
      </c>
      <c r="Z40" s="384"/>
      <c r="AA40" s="383">
        <f>+'A1'!M40+'A2'!Z40+'A3'!Q40+'A3'!Y40+'A3'!Z40</f>
        <v>0</v>
      </c>
      <c r="AB40" s="80"/>
      <c r="AC40" s="10"/>
      <c r="AD40" s="88">
        <f>+D36-SUM(D40:D45)</f>
        <v>0</v>
      </c>
      <c r="AE40" s="88">
        <f t="shared" ref="AE40:BA40" si="26">+E36-SUM(E40:E45)</f>
        <v>0</v>
      </c>
      <c r="AF40" s="88">
        <f t="shared" si="26"/>
        <v>0</v>
      </c>
      <c r="AG40" s="88">
        <f t="shared" si="26"/>
        <v>0</v>
      </c>
      <c r="AH40" s="88">
        <f t="shared" si="26"/>
        <v>0</v>
      </c>
      <c r="AI40" s="88">
        <f t="shared" si="26"/>
        <v>0</v>
      </c>
      <c r="AJ40" s="88">
        <f t="shared" si="26"/>
        <v>0</v>
      </c>
      <c r="AK40" s="88">
        <f t="shared" si="26"/>
        <v>0</v>
      </c>
      <c r="AL40" s="88">
        <f t="shared" si="26"/>
        <v>0</v>
      </c>
      <c r="AM40" s="88">
        <f t="shared" si="26"/>
        <v>0</v>
      </c>
      <c r="AN40" s="88">
        <f t="shared" si="26"/>
        <v>0</v>
      </c>
      <c r="AO40" s="88">
        <f t="shared" si="26"/>
        <v>0</v>
      </c>
      <c r="AP40" s="88">
        <f t="shared" si="26"/>
        <v>0</v>
      </c>
      <c r="AQ40" s="88">
        <f t="shared" si="26"/>
        <v>0</v>
      </c>
      <c r="AR40" s="88">
        <f t="shared" si="26"/>
        <v>0</v>
      </c>
      <c r="AS40" s="88">
        <f t="shared" si="26"/>
        <v>0</v>
      </c>
      <c r="AT40" s="88">
        <f t="shared" si="26"/>
        <v>0</v>
      </c>
      <c r="AU40" s="88">
        <f t="shared" si="26"/>
        <v>0</v>
      </c>
      <c r="AV40" s="88">
        <f t="shared" si="26"/>
        <v>0</v>
      </c>
      <c r="AW40" s="88">
        <f t="shared" si="26"/>
        <v>0</v>
      </c>
      <c r="AX40" s="88">
        <f t="shared" si="26"/>
        <v>0</v>
      </c>
      <c r="AY40" s="88">
        <f t="shared" si="26"/>
        <v>0</v>
      </c>
      <c r="AZ40" s="88">
        <f t="shared" si="26"/>
        <v>0</v>
      </c>
      <c r="BA40" s="88">
        <f t="shared" si="26"/>
        <v>0</v>
      </c>
      <c r="BC40" s="59">
        <f t="shared" si="7"/>
        <v>0</v>
      </c>
      <c r="BD40" s="88">
        <f t="shared" si="8"/>
        <v>0</v>
      </c>
      <c r="BE40" s="88">
        <f>+AA40-'A1'!M40-'A2'!Z40-'A3'!Q40-'A3'!Y40-'A3'!Z40</f>
        <v>0</v>
      </c>
    </row>
    <row r="41" spans="2:57" s="11" customFormat="1" ht="20.100000000000001" customHeight="1">
      <c r="B41" s="46"/>
      <c r="C41" s="51" t="s">
        <v>64</v>
      </c>
      <c r="D41" s="384"/>
      <c r="E41" s="384"/>
      <c r="F41" s="384"/>
      <c r="G41" s="384"/>
      <c r="H41" s="384"/>
      <c r="I41" s="384"/>
      <c r="J41" s="384"/>
      <c r="K41" s="384"/>
      <c r="L41" s="384"/>
      <c r="M41" s="384"/>
      <c r="N41" s="384"/>
      <c r="O41" s="384"/>
      <c r="P41" s="384"/>
      <c r="Q41" s="392">
        <f t="shared" si="5"/>
        <v>0</v>
      </c>
      <c r="R41" s="384"/>
      <c r="S41" s="384"/>
      <c r="T41" s="384"/>
      <c r="U41" s="384"/>
      <c r="V41" s="384"/>
      <c r="W41" s="384"/>
      <c r="X41" s="384"/>
      <c r="Y41" s="392">
        <f t="shared" si="6"/>
        <v>0</v>
      </c>
      <c r="Z41" s="384"/>
      <c r="AA41" s="383">
        <f>+'A1'!M41+'A2'!Z41+'A3'!Q41+'A3'!Y41+'A3'!Z41</f>
        <v>0</v>
      </c>
      <c r="AB41" s="80"/>
      <c r="AC41" s="10"/>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C41" s="59">
        <f t="shared" si="7"/>
        <v>0</v>
      </c>
      <c r="BD41" s="88">
        <f t="shared" si="8"/>
        <v>0</v>
      </c>
      <c r="BE41" s="88">
        <f>+AA41-'A1'!M41-'A2'!Z41-'A3'!Q41-'A3'!Y41-'A3'!Z41</f>
        <v>0</v>
      </c>
    </row>
    <row r="42" spans="2:57" s="11" customFormat="1" ht="20.100000000000001" customHeight="1">
      <c r="B42" s="46"/>
      <c r="C42" s="51" t="s">
        <v>119</v>
      </c>
      <c r="D42" s="384"/>
      <c r="E42" s="384"/>
      <c r="F42" s="384"/>
      <c r="G42" s="384"/>
      <c r="H42" s="384"/>
      <c r="I42" s="384"/>
      <c r="J42" s="384"/>
      <c r="K42" s="384"/>
      <c r="L42" s="384"/>
      <c r="M42" s="384"/>
      <c r="N42" s="384"/>
      <c r="O42" s="384"/>
      <c r="P42" s="384"/>
      <c r="Q42" s="392">
        <f t="shared" si="5"/>
        <v>0</v>
      </c>
      <c r="R42" s="384"/>
      <c r="S42" s="384"/>
      <c r="T42" s="384"/>
      <c r="U42" s="384"/>
      <c r="V42" s="384"/>
      <c r="W42" s="384"/>
      <c r="X42" s="384"/>
      <c r="Y42" s="392">
        <f t="shared" si="6"/>
        <v>0</v>
      </c>
      <c r="Z42" s="384"/>
      <c r="AA42" s="383">
        <f>+'A1'!M42+'A2'!Z42+'A3'!Q42+'A3'!Y42+'A3'!Z42</f>
        <v>0</v>
      </c>
      <c r="AB42" s="80"/>
      <c r="AC42" s="10"/>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C42" s="59">
        <f t="shared" si="7"/>
        <v>0</v>
      </c>
      <c r="BD42" s="88">
        <f t="shared" si="8"/>
        <v>0</v>
      </c>
      <c r="BE42" s="88">
        <f>+AA42-'A1'!M42-'A2'!Z42-'A3'!Q42-'A3'!Y42-'A3'!Z42</f>
        <v>0</v>
      </c>
    </row>
    <row r="43" spans="2:57" s="11" customFormat="1" ht="20.100000000000001" customHeight="1">
      <c r="B43" s="46"/>
      <c r="C43" s="51" t="s">
        <v>79</v>
      </c>
      <c r="D43" s="384"/>
      <c r="E43" s="384"/>
      <c r="F43" s="384"/>
      <c r="G43" s="384"/>
      <c r="H43" s="384"/>
      <c r="I43" s="384"/>
      <c r="J43" s="384"/>
      <c r="K43" s="384"/>
      <c r="L43" s="384"/>
      <c r="M43" s="384"/>
      <c r="N43" s="384"/>
      <c r="O43" s="384"/>
      <c r="P43" s="384"/>
      <c r="Q43" s="392">
        <f t="shared" si="5"/>
        <v>0</v>
      </c>
      <c r="R43" s="384"/>
      <c r="S43" s="384"/>
      <c r="T43" s="384"/>
      <c r="U43" s="384"/>
      <c r="V43" s="384"/>
      <c r="W43" s="384"/>
      <c r="X43" s="384"/>
      <c r="Y43" s="392">
        <f t="shared" si="6"/>
        <v>0</v>
      </c>
      <c r="Z43" s="384"/>
      <c r="AA43" s="383">
        <f>+'A1'!M43+'A2'!Z43+'A3'!Q43+'A3'!Y43+'A3'!Z43</f>
        <v>0</v>
      </c>
      <c r="AB43" s="80"/>
      <c r="AC43" s="10"/>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C43" s="59">
        <f t="shared" si="7"/>
        <v>0</v>
      </c>
      <c r="BD43" s="88">
        <f t="shared" si="8"/>
        <v>0</v>
      </c>
      <c r="BE43" s="88">
        <f>+AA43-'A1'!M43-'A2'!Z43-'A3'!Q43-'A3'!Y43-'A3'!Z43</f>
        <v>0</v>
      </c>
    </row>
    <row r="44" spans="2:57" s="11" customFormat="1" ht="20.100000000000001" customHeight="1">
      <c r="B44" s="46"/>
      <c r="C44" s="51" t="s">
        <v>45</v>
      </c>
      <c r="D44" s="384"/>
      <c r="E44" s="384"/>
      <c r="F44" s="384"/>
      <c r="G44" s="384"/>
      <c r="H44" s="384"/>
      <c r="I44" s="384"/>
      <c r="J44" s="384"/>
      <c r="K44" s="384"/>
      <c r="L44" s="384"/>
      <c r="M44" s="384"/>
      <c r="N44" s="384"/>
      <c r="O44" s="384"/>
      <c r="P44" s="384"/>
      <c r="Q44" s="392">
        <f t="shared" si="5"/>
        <v>0</v>
      </c>
      <c r="R44" s="384"/>
      <c r="S44" s="384"/>
      <c r="T44" s="384"/>
      <c r="U44" s="384"/>
      <c r="V44" s="384"/>
      <c r="W44" s="384"/>
      <c r="X44" s="384"/>
      <c r="Y44" s="392">
        <f t="shared" si="6"/>
        <v>0</v>
      </c>
      <c r="Z44" s="384"/>
      <c r="AA44" s="383">
        <f>+'A1'!M44+'A2'!Z44+'A3'!Q44+'A3'!Y44+'A3'!Z44</f>
        <v>0</v>
      </c>
      <c r="AB44" s="80"/>
      <c r="AC44" s="10"/>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C44" s="59">
        <f>+Q44-SUM(D44:P44)</f>
        <v>0</v>
      </c>
      <c r="BD44" s="88">
        <f>+Y44-SUM(R44:X44)</f>
        <v>0</v>
      </c>
      <c r="BE44" s="88">
        <f>+AA44-'A1'!M44-'A2'!Z44-'A3'!Q44-'A3'!Y44-'A3'!Z44</f>
        <v>0</v>
      </c>
    </row>
    <row r="45" spans="2:57" s="11" customFormat="1" ht="20.100000000000001" customHeight="1">
      <c r="B45" s="46"/>
      <c r="C45" s="51" t="s">
        <v>96</v>
      </c>
      <c r="D45" s="384"/>
      <c r="E45" s="384"/>
      <c r="F45" s="384"/>
      <c r="G45" s="384"/>
      <c r="H45" s="384"/>
      <c r="I45" s="384"/>
      <c r="J45" s="384"/>
      <c r="K45" s="384"/>
      <c r="L45" s="384"/>
      <c r="M45" s="384"/>
      <c r="N45" s="384"/>
      <c r="O45" s="384"/>
      <c r="P45" s="384"/>
      <c r="Q45" s="392">
        <f t="shared" si="5"/>
        <v>0</v>
      </c>
      <c r="R45" s="384"/>
      <c r="S45" s="384"/>
      <c r="T45" s="384"/>
      <c r="U45" s="384"/>
      <c r="V45" s="384"/>
      <c r="W45" s="384"/>
      <c r="X45" s="384"/>
      <c r="Y45" s="392">
        <f t="shared" si="6"/>
        <v>0</v>
      </c>
      <c r="Z45" s="384"/>
      <c r="AA45" s="383">
        <f>+'A1'!M45+'A2'!Z45+'A3'!Q45+'A3'!Y45+'A3'!Z45</f>
        <v>0</v>
      </c>
      <c r="AB45" s="80"/>
      <c r="AC45" s="10"/>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C45" s="59"/>
      <c r="BD45" s="88"/>
      <c r="BE45" s="88">
        <f>+AA45-'A1'!M45-'A2'!Z45-'A3'!Q45-'A3'!Y45-'A3'!Z45</f>
        <v>0</v>
      </c>
    </row>
    <row r="46" spans="2:57" s="11" customFormat="1" ht="20.100000000000001" customHeight="1">
      <c r="B46" s="46"/>
      <c r="C46" s="38"/>
      <c r="D46" s="385"/>
      <c r="E46" s="385"/>
      <c r="F46" s="385"/>
      <c r="G46" s="385"/>
      <c r="H46" s="385"/>
      <c r="I46" s="385"/>
      <c r="J46" s="385"/>
      <c r="K46" s="385"/>
      <c r="L46" s="385"/>
      <c r="M46" s="385"/>
      <c r="N46" s="385"/>
      <c r="O46" s="385"/>
      <c r="P46" s="385"/>
      <c r="Q46" s="412"/>
      <c r="R46" s="385"/>
      <c r="S46" s="385"/>
      <c r="T46" s="385"/>
      <c r="U46" s="385"/>
      <c r="V46" s="385"/>
      <c r="W46" s="385"/>
      <c r="X46" s="385"/>
      <c r="Y46" s="412"/>
      <c r="Z46" s="385"/>
      <c r="AA46" s="382"/>
      <c r="AB46" s="80"/>
      <c r="AC46" s="10"/>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C46" s="59"/>
      <c r="BD46" s="88"/>
      <c r="BE46" s="88"/>
    </row>
    <row r="47" spans="2:57" s="11" customFormat="1" ht="20.100000000000001" customHeight="1">
      <c r="B47" s="46"/>
      <c r="C47" s="50" t="s">
        <v>12</v>
      </c>
      <c r="D47" s="385">
        <f t="shared" ref="D47:P47" si="27">SUM(D48:D49)</f>
        <v>0</v>
      </c>
      <c r="E47" s="385">
        <f t="shared" si="27"/>
        <v>0</v>
      </c>
      <c r="F47" s="385">
        <f t="shared" si="27"/>
        <v>0</v>
      </c>
      <c r="G47" s="385">
        <f t="shared" si="27"/>
        <v>0</v>
      </c>
      <c r="H47" s="385">
        <f t="shared" si="27"/>
        <v>0</v>
      </c>
      <c r="I47" s="385">
        <f t="shared" si="27"/>
        <v>0</v>
      </c>
      <c r="J47" s="385">
        <f t="shared" si="27"/>
        <v>0</v>
      </c>
      <c r="K47" s="385">
        <f t="shared" si="27"/>
        <v>0</v>
      </c>
      <c r="L47" s="385">
        <f t="shared" si="27"/>
        <v>0</v>
      </c>
      <c r="M47" s="385">
        <f t="shared" si="27"/>
        <v>0</v>
      </c>
      <c r="N47" s="385">
        <f t="shared" si="27"/>
        <v>0</v>
      </c>
      <c r="O47" s="385">
        <f t="shared" si="27"/>
        <v>0</v>
      </c>
      <c r="P47" s="385">
        <f t="shared" si="27"/>
        <v>0</v>
      </c>
      <c r="Q47" s="392">
        <f t="shared" si="5"/>
        <v>0</v>
      </c>
      <c r="R47" s="385">
        <f t="shared" ref="R47:X47" si="28">SUM(R48:R49)</f>
        <v>0</v>
      </c>
      <c r="S47" s="385">
        <f t="shared" si="28"/>
        <v>0</v>
      </c>
      <c r="T47" s="385">
        <f t="shared" si="28"/>
        <v>0</v>
      </c>
      <c r="U47" s="385">
        <f t="shared" si="28"/>
        <v>0</v>
      </c>
      <c r="V47" s="385">
        <f t="shared" si="28"/>
        <v>0</v>
      </c>
      <c r="W47" s="385">
        <f t="shared" si="28"/>
        <v>0</v>
      </c>
      <c r="X47" s="385">
        <f t="shared" si="28"/>
        <v>0</v>
      </c>
      <c r="Y47" s="392">
        <f t="shared" si="6"/>
        <v>0</v>
      </c>
      <c r="Z47" s="384"/>
      <c r="AA47" s="383">
        <f>+'A1'!M47+'A2'!Z47+'A3'!Q47+'A3'!Y47+'A3'!Z47</f>
        <v>0</v>
      </c>
      <c r="AB47" s="80"/>
      <c r="AC47" s="10"/>
      <c r="AD47" s="88">
        <f t="shared" ref="AD47:BA47" si="29">+D47-SUM(D48:D49)</f>
        <v>0</v>
      </c>
      <c r="AE47" s="88">
        <f t="shared" si="29"/>
        <v>0</v>
      </c>
      <c r="AF47" s="88">
        <f t="shared" si="29"/>
        <v>0</v>
      </c>
      <c r="AG47" s="88">
        <f t="shared" si="29"/>
        <v>0</v>
      </c>
      <c r="AH47" s="88">
        <f t="shared" si="29"/>
        <v>0</v>
      </c>
      <c r="AI47" s="88">
        <f t="shared" si="29"/>
        <v>0</v>
      </c>
      <c r="AJ47" s="88">
        <f t="shared" si="29"/>
        <v>0</v>
      </c>
      <c r="AK47" s="88">
        <f t="shared" si="29"/>
        <v>0</v>
      </c>
      <c r="AL47" s="88">
        <f t="shared" si="29"/>
        <v>0</v>
      </c>
      <c r="AM47" s="88">
        <f t="shared" si="29"/>
        <v>0</v>
      </c>
      <c r="AN47" s="88">
        <f t="shared" si="29"/>
        <v>0</v>
      </c>
      <c r="AO47" s="88">
        <f t="shared" si="29"/>
        <v>0</v>
      </c>
      <c r="AP47" s="88">
        <f t="shared" si="29"/>
        <v>0</v>
      </c>
      <c r="AQ47" s="88">
        <f t="shared" si="29"/>
        <v>0</v>
      </c>
      <c r="AR47" s="88">
        <f t="shared" si="29"/>
        <v>0</v>
      </c>
      <c r="AS47" s="88">
        <f t="shared" si="29"/>
        <v>0</v>
      </c>
      <c r="AT47" s="88">
        <f t="shared" si="29"/>
        <v>0</v>
      </c>
      <c r="AU47" s="88">
        <f t="shared" si="29"/>
        <v>0</v>
      </c>
      <c r="AV47" s="88">
        <f t="shared" si="29"/>
        <v>0</v>
      </c>
      <c r="AW47" s="88">
        <f t="shared" si="29"/>
        <v>0</v>
      </c>
      <c r="AX47" s="88">
        <f t="shared" si="29"/>
        <v>0</v>
      </c>
      <c r="AY47" s="88">
        <f t="shared" si="29"/>
        <v>0</v>
      </c>
      <c r="AZ47" s="88">
        <f t="shared" si="29"/>
        <v>0</v>
      </c>
      <c r="BA47" s="88">
        <f t="shared" si="29"/>
        <v>0</v>
      </c>
      <c r="BC47" s="59">
        <f t="shared" si="7"/>
        <v>0</v>
      </c>
      <c r="BD47" s="88">
        <f t="shared" si="8"/>
        <v>0</v>
      </c>
      <c r="BE47" s="88">
        <f>+AA47-'A1'!M47-'A2'!Z47-'A3'!Q47-'A3'!Y47-'A3'!Z47</f>
        <v>0</v>
      </c>
    </row>
    <row r="48" spans="2:57" s="21" customFormat="1" ht="20.100000000000001" customHeight="1">
      <c r="B48" s="42"/>
      <c r="C48" s="51" t="s">
        <v>52</v>
      </c>
      <c r="D48" s="384"/>
      <c r="E48" s="384"/>
      <c r="F48" s="384"/>
      <c r="G48" s="384"/>
      <c r="H48" s="384"/>
      <c r="I48" s="384"/>
      <c r="J48" s="384"/>
      <c r="K48" s="384"/>
      <c r="L48" s="384"/>
      <c r="M48" s="384"/>
      <c r="N48" s="384"/>
      <c r="O48" s="384"/>
      <c r="P48" s="384"/>
      <c r="Q48" s="392">
        <f t="shared" si="5"/>
        <v>0</v>
      </c>
      <c r="R48" s="384"/>
      <c r="S48" s="384"/>
      <c r="T48" s="384"/>
      <c r="U48" s="384"/>
      <c r="V48" s="384"/>
      <c r="W48" s="384"/>
      <c r="X48" s="384"/>
      <c r="Y48" s="392">
        <f t="shared" si="6"/>
        <v>0</v>
      </c>
      <c r="Z48" s="384"/>
      <c r="AA48" s="383">
        <f>+'A1'!M48+'A2'!Z48+'A3'!Q48+'A3'!Y48+'A3'!Z48</f>
        <v>0</v>
      </c>
      <c r="AB48" s="80"/>
      <c r="AC48" s="20"/>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11"/>
      <c r="BC48" s="59">
        <f t="shared" si="7"/>
        <v>0</v>
      </c>
      <c r="BD48" s="88">
        <f t="shared" si="8"/>
        <v>0</v>
      </c>
      <c r="BE48" s="88">
        <f>+AA48-'A1'!M48-'A2'!Z48-'A3'!Q48-'A3'!Y48-'A3'!Z48</f>
        <v>0</v>
      </c>
    </row>
    <row r="49" spans="2:57" s="11" customFormat="1" ht="20.100000000000001" customHeight="1">
      <c r="B49" s="46"/>
      <c r="C49" s="51" t="s">
        <v>53</v>
      </c>
      <c r="D49" s="384"/>
      <c r="E49" s="384"/>
      <c r="F49" s="384"/>
      <c r="G49" s="384"/>
      <c r="H49" s="384"/>
      <c r="I49" s="384"/>
      <c r="J49" s="384"/>
      <c r="K49" s="384"/>
      <c r="L49" s="384"/>
      <c r="M49" s="384"/>
      <c r="N49" s="384"/>
      <c r="O49" s="384"/>
      <c r="P49" s="384"/>
      <c r="Q49" s="392">
        <f t="shared" si="5"/>
        <v>0</v>
      </c>
      <c r="R49" s="384"/>
      <c r="S49" s="384"/>
      <c r="T49" s="384"/>
      <c r="U49" s="384"/>
      <c r="V49" s="384"/>
      <c r="W49" s="384"/>
      <c r="X49" s="384"/>
      <c r="Y49" s="392">
        <f t="shared" si="6"/>
        <v>0</v>
      </c>
      <c r="Z49" s="384"/>
      <c r="AA49" s="383">
        <f>+'A1'!M49+'A2'!Z49+'A3'!Q49+'A3'!Y49+'A3'!Z49</f>
        <v>0</v>
      </c>
      <c r="AB49" s="80"/>
      <c r="AC49" s="10"/>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C49" s="59">
        <f t="shared" si="7"/>
        <v>0</v>
      </c>
      <c r="BD49" s="88">
        <f t="shared" si="8"/>
        <v>0</v>
      </c>
      <c r="BE49" s="88">
        <f>+AA49-'A1'!M49-'A2'!Z49-'A3'!Q49-'A3'!Y49-'A3'!Z49</f>
        <v>0</v>
      </c>
    </row>
    <row r="50" spans="2:57" s="11" customFormat="1" ht="20.100000000000001" customHeight="1">
      <c r="B50" s="45"/>
      <c r="C50" s="49" t="s">
        <v>47</v>
      </c>
      <c r="D50" s="387">
        <f t="shared" ref="D50:Z50" si="30">+SUM(D47,D36,D33)</f>
        <v>0</v>
      </c>
      <c r="E50" s="387">
        <f t="shared" si="30"/>
        <v>0</v>
      </c>
      <c r="F50" s="387">
        <f t="shared" si="30"/>
        <v>0</v>
      </c>
      <c r="G50" s="387">
        <f t="shared" si="30"/>
        <v>0</v>
      </c>
      <c r="H50" s="387">
        <f t="shared" si="30"/>
        <v>0</v>
      </c>
      <c r="I50" s="387">
        <f t="shared" si="30"/>
        <v>0</v>
      </c>
      <c r="J50" s="387">
        <f t="shared" si="30"/>
        <v>0</v>
      </c>
      <c r="K50" s="387">
        <f t="shared" si="30"/>
        <v>0</v>
      </c>
      <c r="L50" s="387">
        <f t="shared" si="30"/>
        <v>0</v>
      </c>
      <c r="M50" s="387">
        <f t="shared" si="30"/>
        <v>0</v>
      </c>
      <c r="N50" s="387">
        <f t="shared" si="30"/>
        <v>0</v>
      </c>
      <c r="O50" s="387">
        <f t="shared" si="30"/>
        <v>0</v>
      </c>
      <c r="P50" s="387">
        <f t="shared" si="30"/>
        <v>0</v>
      </c>
      <c r="Q50" s="387">
        <f t="shared" si="5"/>
        <v>0</v>
      </c>
      <c r="R50" s="387">
        <f t="shared" si="30"/>
        <v>0</v>
      </c>
      <c r="S50" s="387">
        <f t="shared" si="30"/>
        <v>0</v>
      </c>
      <c r="T50" s="387">
        <f t="shared" si="30"/>
        <v>0</v>
      </c>
      <c r="U50" s="387">
        <f t="shared" si="30"/>
        <v>0</v>
      </c>
      <c r="V50" s="387">
        <f>+SUM(V47,V36,V33)</f>
        <v>0</v>
      </c>
      <c r="W50" s="387">
        <f t="shared" si="30"/>
        <v>0</v>
      </c>
      <c r="X50" s="387">
        <f t="shared" si="30"/>
        <v>0</v>
      </c>
      <c r="Y50" s="387">
        <f t="shared" si="6"/>
        <v>0</v>
      </c>
      <c r="Z50" s="387">
        <f t="shared" si="30"/>
        <v>0</v>
      </c>
      <c r="AA50" s="388">
        <f>+'A1'!M50+'A2'!Z50+'A3'!Q50+'A3'!Y50+'A3'!Z50</f>
        <v>0</v>
      </c>
      <c r="AB50" s="80"/>
      <c r="AC50" s="10"/>
      <c r="AD50" s="88">
        <f t="shared" ref="AD50:BA50" si="31">+D50-D33-D36-D47</f>
        <v>0</v>
      </c>
      <c r="AE50" s="88">
        <f t="shared" si="31"/>
        <v>0</v>
      </c>
      <c r="AF50" s="88">
        <f t="shared" si="31"/>
        <v>0</v>
      </c>
      <c r="AG50" s="88">
        <f t="shared" si="31"/>
        <v>0</v>
      </c>
      <c r="AH50" s="88">
        <f t="shared" si="31"/>
        <v>0</v>
      </c>
      <c r="AI50" s="88">
        <f t="shared" si="31"/>
        <v>0</v>
      </c>
      <c r="AJ50" s="88">
        <f t="shared" si="31"/>
        <v>0</v>
      </c>
      <c r="AK50" s="88">
        <f t="shared" si="31"/>
        <v>0</v>
      </c>
      <c r="AL50" s="88">
        <f t="shared" si="31"/>
        <v>0</v>
      </c>
      <c r="AM50" s="88">
        <f t="shared" si="31"/>
        <v>0</v>
      </c>
      <c r="AN50" s="88">
        <f t="shared" si="31"/>
        <v>0</v>
      </c>
      <c r="AO50" s="88">
        <f t="shared" si="31"/>
        <v>0</v>
      </c>
      <c r="AP50" s="88">
        <f t="shared" si="31"/>
        <v>0</v>
      </c>
      <c r="AQ50" s="88">
        <f t="shared" si="31"/>
        <v>0</v>
      </c>
      <c r="AR50" s="88">
        <f t="shared" si="31"/>
        <v>0</v>
      </c>
      <c r="AS50" s="88">
        <f t="shared" si="31"/>
        <v>0</v>
      </c>
      <c r="AT50" s="88">
        <f t="shared" si="31"/>
        <v>0</v>
      </c>
      <c r="AU50" s="88">
        <f t="shared" si="31"/>
        <v>0</v>
      </c>
      <c r="AV50" s="88">
        <f t="shared" si="31"/>
        <v>0</v>
      </c>
      <c r="AW50" s="88">
        <f t="shared" si="31"/>
        <v>0</v>
      </c>
      <c r="AX50" s="88">
        <f t="shared" si="31"/>
        <v>0</v>
      </c>
      <c r="AY50" s="88">
        <f t="shared" si="31"/>
        <v>0</v>
      </c>
      <c r="AZ50" s="88">
        <f t="shared" si="31"/>
        <v>0</v>
      </c>
      <c r="BA50" s="88">
        <f t="shared" si="31"/>
        <v>0</v>
      </c>
      <c r="BC50" s="59">
        <f t="shared" si="7"/>
        <v>0</v>
      </c>
      <c r="BD50" s="88">
        <f t="shared" si="8"/>
        <v>0</v>
      </c>
      <c r="BE50" s="88">
        <f>+AA50-'A1'!M50-'A2'!Z50-'A3'!Q50-'A3'!Y50-'A3'!Z50</f>
        <v>0</v>
      </c>
    </row>
    <row r="51" spans="2:57" s="21" customFormat="1" ht="20.100000000000001" customHeight="1">
      <c r="B51" s="42"/>
      <c r="C51" s="52" t="s">
        <v>143</v>
      </c>
      <c r="D51" s="389"/>
      <c r="E51" s="389"/>
      <c r="F51" s="389"/>
      <c r="G51" s="389"/>
      <c r="H51" s="389"/>
      <c r="I51" s="389"/>
      <c r="J51" s="389"/>
      <c r="K51" s="389"/>
      <c r="L51" s="389"/>
      <c r="M51" s="389"/>
      <c r="N51" s="389"/>
      <c r="O51" s="389"/>
      <c r="P51" s="389"/>
      <c r="Q51" s="392">
        <f>+SUM(D51:P51)</f>
        <v>0</v>
      </c>
      <c r="R51" s="389"/>
      <c r="S51" s="389"/>
      <c r="T51" s="389"/>
      <c r="U51" s="389"/>
      <c r="V51" s="389"/>
      <c r="W51" s="389"/>
      <c r="X51" s="389"/>
      <c r="Y51" s="392">
        <f>+SUM(R51:X51)</f>
        <v>0</v>
      </c>
      <c r="Z51" s="389"/>
      <c r="AA51" s="383">
        <f>+'A1'!M51+'A2'!Z51+'A3'!Q51+'A3'!Y51+'A3'!Z51</f>
        <v>0</v>
      </c>
      <c r="AB51" s="80"/>
      <c r="AC51" s="20"/>
      <c r="AD51" s="88">
        <f t="shared" ref="AD51:BA51" si="32">+IF((D51+D52&gt;D50),111,0)</f>
        <v>0</v>
      </c>
      <c r="AE51" s="88">
        <f t="shared" si="32"/>
        <v>0</v>
      </c>
      <c r="AF51" s="88">
        <f t="shared" si="32"/>
        <v>0</v>
      </c>
      <c r="AG51" s="88">
        <f t="shared" si="32"/>
        <v>0</v>
      </c>
      <c r="AH51" s="88">
        <f t="shared" si="32"/>
        <v>0</v>
      </c>
      <c r="AI51" s="88">
        <f t="shared" si="32"/>
        <v>0</v>
      </c>
      <c r="AJ51" s="88">
        <f t="shared" si="32"/>
        <v>0</v>
      </c>
      <c r="AK51" s="88">
        <f t="shared" si="32"/>
        <v>0</v>
      </c>
      <c r="AL51" s="88">
        <f t="shared" si="32"/>
        <v>0</v>
      </c>
      <c r="AM51" s="88">
        <f t="shared" si="32"/>
        <v>0</v>
      </c>
      <c r="AN51" s="88">
        <f t="shared" si="32"/>
        <v>0</v>
      </c>
      <c r="AO51" s="88">
        <f t="shared" si="32"/>
        <v>0</v>
      </c>
      <c r="AP51" s="88">
        <f t="shared" si="32"/>
        <v>0</v>
      </c>
      <c r="AQ51" s="88">
        <f t="shared" si="32"/>
        <v>0</v>
      </c>
      <c r="AR51" s="88">
        <f t="shared" si="32"/>
        <v>0</v>
      </c>
      <c r="AS51" s="88">
        <f t="shared" si="32"/>
        <v>0</v>
      </c>
      <c r="AT51" s="88">
        <f t="shared" si="32"/>
        <v>0</v>
      </c>
      <c r="AU51" s="88">
        <f t="shared" si="32"/>
        <v>0</v>
      </c>
      <c r="AV51" s="88">
        <f t="shared" si="32"/>
        <v>0</v>
      </c>
      <c r="AW51" s="88">
        <f t="shared" si="32"/>
        <v>0</v>
      </c>
      <c r="AX51" s="88">
        <f t="shared" si="32"/>
        <v>0</v>
      </c>
      <c r="AY51" s="88">
        <f t="shared" si="32"/>
        <v>0</v>
      </c>
      <c r="AZ51" s="88">
        <f t="shared" si="32"/>
        <v>0</v>
      </c>
      <c r="BA51" s="88">
        <f t="shared" si="32"/>
        <v>0</v>
      </c>
      <c r="BB51" s="11"/>
      <c r="BC51" s="59">
        <f>+Q51-SUM(D51:P51)</f>
        <v>0</v>
      </c>
      <c r="BD51" s="88">
        <f>+Y51-SUM(R51:X51)</f>
        <v>0</v>
      </c>
      <c r="BE51" s="88">
        <f>+AA51-'A1'!M51-'A2'!Z51-'A3'!Q51-'A3'!Y51-'A3'!Z51</f>
        <v>0</v>
      </c>
    </row>
    <row r="52" spans="2:57" s="21" customFormat="1" ht="20.100000000000001" customHeight="1">
      <c r="B52" s="42"/>
      <c r="C52" s="52" t="s">
        <v>144</v>
      </c>
      <c r="D52" s="389"/>
      <c r="E52" s="389"/>
      <c r="F52" s="389"/>
      <c r="G52" s="389"/>
      <c r="H52" s="389"/>
      <c r="I52" s="389"/>
      <c r="J52" s="389"/>
      <c r="K52" s="389"/>
      <c r="L52" s="389"/>
      <c r="M52" s="389"/>
      <c r="N52" s="389"/>
      <c r="O52" s="389"/>
      <c r="P52" s="389"/>
      <c r="Q52" s="392">
        <f>+SUM(D52:P52)</f>
        <v>0</v>
      </c>
      <c r="R52" s="389"/>
      <c r="S52" s="389"/>
      <c r="T52" s="389"/>
      <c r="U52" s="389"/>
      <c r="V52" s="389"/>
      <c r="W52" s="389"/>
      <c r="X52" s="389"/>
      <c r="Y52" s="392">
        <f>+SUM(R52:X52)</f>
        <v>0</v>
      </c>
      <c r="Z52" s="389"/>
      <c r="AA52" s="383">
        <f>+'A1'!M52+'A2'!Z52+'A3'!Q52+'A3'!Y52+'A3'!Z52</f>
        <v>0</v>
      </c>
      <c r="AB52" s="80"/>
      <c r="AC52" s="20"/>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11"/>
      <c r="BC52" s="59">
        <f>+Q52-SUM(D52:P52)</f>
        <v>0</v>
      </c>
      <c r="BD52" s="88">
        <f>+Y52-SUM(R52:X52)</f>
        <v>0</v>
      </c>
      <c r="BE52" s="88">
        <f>+AA52-'A1'!M52-'A2'!Z52-'A3'!Q52-'A3'!Y52-'A3'!Z52</f>
        <v>0</v>
      </c>
    </row>
    <row r="53" spans="2:57" s="21" customFormat="1" ht="20.100000000000001" customHeight="1">
      <c r="B53" s="43"/>
      <c r="C53" s="52" t="s">
        <v>103</v>
      </c>
      <c r="D53" s="389"/>
      <c r="E53" s="389"/>
      <c r="F53" s="389"/>
      <c r="G53" s="389"/>
      <c r="H53" s="389"/>
      <c r="I53" s="389"/>
      <c r="J53" s="389"/>
      <c r="K53" s="389"/>
      <c r="L53" s="389"/>
      <c r="M53" s="389"/>
      <c r="N53" s="389"/>
      <c r="O53" s="389"/>
      <c r="P53" s="389"/>
      <c r="Q53" s="392">
        <f t="shared" si="5"/>
        <v>0</v>
      </c>
      <c r="R53" s="389"/>
      <c r="S53" s="389"/>
      <c r="T53" s="389"/>
      <c r="U53" s="389"/>
      <c r="V53" s="389"/>
      <c r="W53" s="389"/>
      <c r="X53" s="389"/>
      <c r="Y53" s="392">
        <f t="shared" si="6"/>
        <v>0</v>
      </c>
      <c r="Z53" s="389"/>
      <c r="AA53" s="383">
        <f>+'A1'!M53+'A2'!Z53+'A3'!Q53+'A3'!Y53+'A3'!Z53</f>
        <v>0</v>
      </c>
      <c r="AB53" s="80"/>
      <c r="AC53" s="20"/>
      <c r="AD53" s="88">
        <f t="shared" ref="AD53:BA53" si="33">+IF((D53&gt;D50),111,0)</f>
        <v>0</v>
      </c>
      <c r="AE53" s="88">
        <f t="shared" si="33"/>
        <v>0</v>
      </c>
      <c r="AF53" s="88">
        <f t="shared" si="33"/>
        <v>0</v>
      </c>
      <c r="AG53" s="88">
        <f t="shared" si="33"/>
        <v>0</v>
      </c>
      <c r="AH53" s="88">
        <f t="shared" si="33"/>
        <v>0</v>
      </c>
      <c r="AI53" s="88">
        <f t="shared" si="33"/>
        <v>0</v>
      </c>
      <c r="AJ53" s="88">
        <f t="shared" si="33"/>
        <v>0</v>
      </c>
      <c r="AK53" s="88">
        <f t="shared" si="33"/>
        <v>0</v>
      </c>
      <c r="AL53" s="88">
        <f t="shared" si="33"/>
        <v>0</v>
      </c>
      <c r="AM53" s="88">
        <f t="shared" si="33"/>
        <v>0</v>
      </c>
      <c r="AN53" s="88">
        <f t="shared" si="33"/>
        <v>0</v>
      </c>
      <c r="AO53" s="88">
        <f t="shared" si="33"/>
        <v>0</v>
      </c>
      <c r="AP53" s="88">
        <f t="shared" si="33"/>
        <v>0</v>
      </c>
      <c r="AQ53" s="88">
        <f t="shared" si="33"/>
        <v>0</v>
      </c>
      <c r="AR53" s="88">
        <f t="shared" si="33"/>
        <v>0</v>
      </c>
      <c r="AS53" s="88">
        <f t="shared" si="33"/>
        <v>0</v>
      </c>
      <c r="AT53" s="88">
        <f t="shared" si="33"/>
        <v>0</v>
      </c>
      <c r="AU53" s="88">
        <f t="shared" si="33"/>
        <v>0</v>
      </c>
      <c r="AV53" s="88">
        <f t="shared" si="33"/>
        <v>0</v>
      </c>
      <c r="AW53" s="88">
        <f t="shared" si="33"/>
        <v>0</v>
      </c>
      <c r="AX53" s="88">
        <f t="shared" si="33"/>
        <v>0</v>
      </c>
      <c r="AY53" s="88">
        <f t="shared" si="33"/>
        <v>0</v>
      </c>
      <c r="AZ53" s="88">
        <f t="shared" si="33"/>
        <v>0</v>
      </c>
      <c r="BA53" s="88">
        <f t="shared" si="33"/>
        <v>0</v>
      </c>
      <c r="BB53" s="11"/>
      <c r="BC53" s="59">
        <f t="shared" si="7"/>
        <v>0</v>
      </c>
      <c r="BD53" s="88">
        <f t="shared" si="8"/>
        <v>0</v>
      </c>
      <c r="BE53" s="88">
        <f>+AA53-'A1'!M53-'A2'!Z53-'A3'!Q53-'A3'!Y53-'A3'!Z53</f>
        <v>0</v>
      </c>
    </row>
    <row r="54" spans="2:57" s="21" customFormat="1" ht="20.100000000000001" customHeight="1">
      <c r="B54" s="43"/>
      <c r="C54" s="52" t="s">
        <v>94</v>
      </c>
      <c r="D54" s="414"/>
      <c r="E54" s="414"/>
      <c r="F54" s="414"/>
      <c r="G54" s="414"/>
      <c r="H54" s="414"/>
      <c r="I54" s="414"/>
      <c r="J54" s="414"/>
      <c r="K54" s="414"/>
      <c r="L54" s="414"/>
      <c r="M54" s="414"/>
      <c r="N54" s="414"/>
      <c r="O54" s="414"/>
      <c r="P54" s="414"/>
      <c r="Q54" s="389"/>
      <c r="R54" s="414"/>
      <c r="S54" s="414"/>
      <c r="T54" s="414"/>
      <c r="U54" s="414"/>
      <c r="V54" s="414"/>
      <c r="W54" s="414"/>
      <c r="X54" s="414"/>
      <c r="Y54" s="389"/>
      <c r="Z54" s="389"/>
      <c r="AA54" s="382">
        <f>+'A1'!M54+'A2'!Z54+'A3'!Q54+'A3'!Y54+'A3'!Z54</f>
        <v>0</v>
      </c>
      <c r="AB54" s="80"/>
      <c r="AC54" s="20"/>
      <c r="AD54" s="88"/>
      <c r="AE54" s="88"/>
      <c r="AF54" s="88"/>
      <c r="AG54" s="88"/>
      <c r="AH54" s="88"/>
      <c r="AI54" s="88"/>
      <c r="AJ54" s="88"/>
      <c r="AK54" s="88"/>
      <c r="AL54" s="88"/>
      <c r="AM54" s="88"/>
      <c r="AN54" s="88"/>
      <c r="AO54" s="88"/>
      <c r="AP54" s="88"/>
      <c r="AQ54" s="88">
        <f>+IF((Q54&gt;Q50),111,0)</f>
        <v>0</v>
      </c>
      <c r="AR54" s="88"/>
      <c r="AS54" s="88"/>
      <c r="AT54" s="88"/>
      <c r="AU54" s="88"/>
      <c r="AV54" s="88"/>
      <c r="AW54" s="88"/>
      <c r="AX54" s="88"/>
      <c r="AY54" s="88">
        <f>+IF((Y54&gt;Y50),111,0)</f>
        <v>0</v>
      </c>
      <c r="AZ54" s="88">
        <f>+IF((Z54&gt;Z50),111,0)</f>
        <v>0</v>
      </c>
      <c r="BA54" s="88">
        <f>+IF((AA54&gt;AA50),111,0)</f>
        <v>0</v>
      </c>
      <c r="BB54" s="11"/>
      <c r="BC54" s="59"/>
      <c r="BD54" s="88"/>
      <c r="BE54" s="88">
        <f>+AA54-'A1'!M54-'A2'!Z54-'A3'!Q54-'A3'!Y54-'A3'!Z54</f>
        <v>0</v>
      </c>
    </row>
    <row r="55" spans="2:57" s="21" customFormat="1" ht="20.100000000000001" customHeight="1">
      <c r="B55" s="43"/>
      <c r="C55" s="52" t="s">
        <v>150</v>
      </c>
      <c r="D55" s="413"/>
      <c r="E55" s="413"/>
      <c r="F55" s="413"/>
      <c r="G55" s="413"/>
      <c r="H55" s="413"/>
      <c r="I55" s="413"/>
      <c r="J55" s="413"/>
      <c r="K55" s="413"/>
      <c r="L55" s="413"/>
      <c r="M55" s="413"/>
      <c r="N55" s="413"/>
      <c r="O55" s="413"/>
      <c r="P55" s="413"/>
      <c r="Q55" s="389"/>
      <c r="R55" s="413"/>
      <c r="S55" s="413"/>
      <c r="T55" s="413"/>
      <c r="U55" s="413"/>
      <c r="V55" s="413"/>
      <c r="W55" s="413"/>
      <c r="X55" s="413"/>
      <c r="Y55" s="389"/>
      <c r="Z55" s="413"/>
      <c r="AA55" s="408"/>
      <c r="AB55" s="80"/>
      <c r="AC55" s="20"/>
      <c r="AD55" s="88"/>
      <c r="AE55" s="88"/>
      <c r="AF55" s="88"/>
      <c r="AG55" s="88"/>
      <c r="AH55" s="88"/>
      <c r="AI55" s="88"/>
      <c r="AJ55" s="88"/>
      <c r="AK55" s="88"/>
      <c r="AL55" s="88"/>
      <c r="AM55" s="88"/>
      <c r="AN55" s="88"/>
      <c r="AO55" s="88"/>
      <c r="AP55" s="88"/>
      <c r="AQ55" s="88">
        <f>+IF(Q55&gt;Q50,111,0)</f>
        <v>0</v>
      </c>
      <c r="AR55" s="88"/>
      <c r="AS55" s="88"/>
      <c r="AT55" s="88"/>
      <c r="AU55" s="88"/>
      <c r="AV55" s="88"/>
      <c r="AW55" s="88"/>
      <c r="AX55" s="88"/>
      <c r="AY55" s="88">
        <f>+IF(Y55&gt;Y50,111,0)</f>
        <v>0</v>
      </c>
      <c r="AZ55" s="88"/>
      <c r="BA55" s="88">
        <f>+IF(AA55&gt;AA50,111,0)</f>
        <v>0</v>
      </c>
      <c r="BB55" s="11"/>
      <c r="BC55" s="59"/>
      <c r="BD55" s="88"/>
      <c r="BE55" s="88">
        <f>IF(AA55&gt;AA50,111,0)+IF(AA55&lt;SUM(Y55,Q55,'A2'!Z55,'A1'!K55,'A1'!I55,'A1'!G55),333,0)</f>
        <v>0</v>
      </c>
    </row>
    <row r="56" spans="2:57" s="21" customFormat="1" ht="20.100000000000001" customHeight="1">
      <c r="B56" s="43"/>
      <c r="C56" s="52" t="s">
        <v>151</v>
      </c>
      <c r="D56" s="413"/>
      <c r="E56" s="413"/>
      <c r="F56" s="413"/>
      <c r="G56" s="413"/>
      <c r="H56" s="413"/>
      <c r="I56" s="413"/>
      <c r="J56" s="413"/>
      <c r="K56" s="413"/>
      <c r="L56" s="413"/>
      <c r="M56" s="413"/>
      <c r="N56" s="413"/>
      <c r="O56" s="413"/>
      <c r="P56" s="413"/>
      <c r="Q56" s="413"/>
      <c r="R56" s="413"/>
      <c r="S56" s="413"/>
      <c r="T56" s="413"/>
      <c r="U56" s="413"/>
      <c r="V56" s="413"/>
      <c r="W56" s="413"/>
      <c r="X56" s="413"/>
      <c r="Y56" s="413"/>
      <c r="Z56" s="413"/>
      <c r="AA56" s="408"/>
      <c r="AB56" s="80"/>
      <c r="AC56" s="20"/>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11"/>
      <c r="BC56" s="59"/>
      <c r="BD56" s="88"/>
      <c r="BE56" s="88">
        <f>+IF(AA56&lt;=AA50,0,100)</f>
        <v>0</v>
      </c>
    </row>
    <row r="57" spans="2:57" s="11" customFormat="1" ht="20.100000000000001" customHeight="1">
      <c r="B57" s="45"/>
      <c r="C57" s="52" t="s">
        <v>178</v>
      </c>
      <c r="D57" s="413"/>
      <c r="E57" s="413"/>
      <c r="F57" s="413"/>
      <c r="G57" s="413"/>
      <c r="H57" s="413"/>
      <c r="I57" s="413"/>
      <c r="J57" s="413"/>
      <c r="K57" s="413"/>
      <c r="L57" s="413"/>
      <c r="M57" s="413"/>
      <c r="N57" s="413"/>
      <c r="O57" s="413"/>
      <c r="P57" s="413"/>
      <c r="Q57" s="389"/>
      <c r="R57" s="413"/>
      <c r="S57" s="413"/>
      <c r="T57" s="413"/>
      <c r="U57" s="413"/>
      <c r="V57" s="413"/>
      <c r="W57" s="413"/>
      <c r="X57" s="413"/>
      <c r="Y57" s="389"/>
      <c r="Z57" s="413"/>
      <c r="AA57" s="408"/>
      <c r="AB57" s="80"/>
      <c r="AC57" s="20"/>
      <c r="AD57" s="88"/>
      <c r="AE57" s="88"/>
      <c r="AF57" s="88"/>
      <c r="AG57" s="88"/>
      <c r="AH57" s="88"/>
      <c r="AI57" s="88"/>
      <c r="AJ57" s="88"/>
      <c r="AK57" s="88"/>
      <c r="AL57" s="88"/>
      <c r="AM57" s="88"/>
      <c r="AN57" s="88"/>
      <c r="AO57" s="88"/>
      <c r="AP57" s="88"/>
      <c r="AQ57" s="88">
        <f>+IF(Q57&gt;Q50,111,0)</f>
        <v>0</v>
      </c>
      <c r="AR57" s="88"/>
      <c r="AS57" s="88"/>
      <c r="AT57" s="88"/>
      <c r="AU57" s="88"/>
      <c r="AV57" s="88"/>
      <c r="AW57" s="88"/>
      <c r="AX57" s="88"/>
      <c r="AY57" s="88">
        <f>+IF(Y57&gt;Y50,111,0)</f>
        <v>0</v>
      </c>
      <c r="AZ57" s="88"/>
      <c r="BA57" s="88">
        <f>+IF(AA57&gt;AA50,111,0)</f>
        <v>0</v>
      </c>
      <c r="BC57" s="59"/>
      <c r="BD57" s="88"/>
      <c r="BE57" s="88">
        <f>IF(AA57&gt;AA50,111,0)+IF(AA57&lt;SUM(Y57,Q57,'A2'!Z56,'A1'!K56,'A1'!I56,'A1'!G56),333,0)</f>
        <v>0</v>
      </c>
    </row>
    <row r="58" spans="2:57" s="11" customFormat="1" ht="20.100000000000001" customHeight="1">
      <c r="B58" s="46"/>
      <c r="C58" s="49" t="s">
        <v>60</v>
      </c>
      <c r="D58" s="395"/>
      <c r="E58" s="395"/>
      <c r="F58" s="395"/>
      <c r="G58" s="395"/>
      <c r="H58" s="395"/>
      <c r="I58" s="395"/>
      <c r="J58" s="395"/>
      <c r="K58" s="395"/>
      <c r="L58" s="395"/>
      <c r="M58" s="395"/>
      <c r="N58" s="395"/>
      <c r="O58" s="395"/>
      <c r="P58" s="395"/>
      <c r="Q58" s="395"/>
      <c r="R58" s="395"/>
      <c r="S58" s="395"/>
      <c r="T58" s="395"/>
      <c r="U58" s="395"/>
      <c r="V58" s="395"/>
      <c r="W58" s="395"/>
      <c r="X58" s="395"/>
      <c r="Y58" s="395"/>
      <c r="Z58" s="395"/>
      <c r="AA58" s="394"/>
      <c r="AB58" s="80"/>
      <c r="AC58" s="10"/>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C58" s="59"/>
      <c r="BD58" s="88"/>
      <c r="BE58" s="88"/>
    </row>
    <row r="59" spans="2:57" s="11" customFormat="1" ht="20.100000000000001" customHeight="1">
      <c r="B59" s="46"/>
      <c r="C59" s="188" t="s">
        <v>148</v>
      </c>
      <c r="D59" s="384"/>
      <c r="E59" s="384"/>
      <c r="F59" s="384"/>
      <c r="G59" s="384"/>
      <c r="H59" s="384"/>
      <c r="I59" s="384"/>
      <c r="J59" s="384"/>
      <c r="K59" s="384"/>
      <c r="L59" s="384"/>
      <c r="M59" s="384"/>
      <c r="N59" s="384"/>
      <c r="O59" s="384"/>
      <c r="P59" s="384"/>
      <c r="Q59" s="395">
        <f>+SUM(D59:P59)</f>
        <v>0</v>
      </c>
      <c r="R59" s="384"/>
      <c r="S59" s="384"/>
      <c r="T59" s="384"/>
      <c r="U59" s="384"/>
      <c r="V59" s="384"/>
      <c r="W59" s="384"/>
      <c r="X59" s="384"/>
      <c r="Y59" s="395">
        <f>+SUM(R59:X59)</f>
        <v>0</v>
      </c>
      <c r="Z59" s="384"/>
      <c r="AA59" s="394">
        <f>+'A1'!M58+'A2'!Z58+'A3'!Q59+'A3'!Y59+'A3'!Z59</f>
        <v>0</v>
      </c>
      <c r="AB59" s="80"/>
      <c r="AC59" s="10"/>
      <c r="AD59" s="88">
        <f t="shared" ref="AD59:BA59" si="34">+D50-SUM(D59:D64)</f>
        <v>0</v>
      </c>
      <c r="AE59" s="88">
        <f t="shared" si="34"/>
        <v>0</v>
      </c>
      <c r="AF59" s="88">
        <f t="shared" si="34"/>
        <v>0</v>
      </c>
      <c r="AG59" s="88">
        <f t="shared" si="34"/>
        <v>0</v>
      </c>
      <c r="AH59" s="88">
        <f t="shared" si="34"/>
        <v>0</v>
      </c>
      <c r="AI59" s="88">
        <f t="shared" si="34"/>
        <v>0</v>
      </c>
      <c r="AJ59" s="88">
        <f t="shared" si="34"/>
        <v>0</v>
      </c>
      <c r="AK59" s="88">
        <f t="shared" si="34"/>
        <v>0</v>
      </c>
      <c r="AL59" s="88">
        <f t="shared" si="34"/>
        <v>0</v>
      </c>
      <c r="AM59" s="88">
        <f t="shared" si="34"/>
        <v>0</v>
      </c>
      <c r="AN59" s="88">
        <f t="shared" si="34"/>
        <v>0</v>
      </c>
      <c r="AO59" s="88">
        <f t="shared" si="34"/>
        <v>0</v>
      </c>
      <c r="AP59" s="88">
        <f t="shared" si="34"/>
        <v>0</v>
      </c>
      <c r="AQ59" s="88">
        <f t="shared" si="34"/>
        <v>0</v>
      </c>
      <c r="AR59" s="88">
        <f t="shared" si="34"/>
        <v>0</v>
      </c>
      <c r="AS59" s="88">
        <f t="shared" si="34"/>
        <v>0</v>
      </c>
      <c r="AT59" s="88">
        <f t="shared" si="34"/>
        <v>0</v>
      </c>
      <c r="AU59" s="88">
        <f t="shared" si="34"/>
        <v>0</v>
      </c>
      <c r="AV59" s="88">
        <f t="shared" si="34"/>
        <v>0</v>
      </c>
      <c r="AW59" s="88">
        <f t="shared" si="34"/>
        <v>0</v>
      </c>
      <c r="AX59" s="88">
        <f t="shared" si="34"/>
        <v>0</v>
      </c>
      <c r="AY59" s="88">
        <f t="shared" si="34"/>
        <v>0</v>
      </c>
      <c r="AZ59" s="88">
        <f t="shared" si="34"/>
        <v>0</v>
      </c>
      <c r="BA59" s="88">
        <f t="shared" si="34"/>
        <v>0</v>
      </c>
      <c r="BC59" s="59">
        <f>+Q59-SUM(D59:P59)</f>
        <v>0</v>
      </c>
      <c r="BD59" s="88">
        <f>+Y59-SUM(R59:X59)</f>
        <v>0</v>
      </c>
      <c r="BE59" s="88">
        <f>+AA59-'A1'!M58-'A2'!Z58-'A3'!Q59-'A3'!Y59-'A3'!Z59</f>
        <v>0</v>
      </c>
    </row>
    <row r="60" spans="2:57" s="11" customFormat="1" ht="20.100000000000001" customHeight="1">
      <c r="B60" s="46"/>
      <c r="C60" s="188" t="s">
        <v>149</v>
      </c>
      <c r="D60" s="384"/>
      <c r="E60" s="384"/>
      <c r="F60" s="384"/>
      <c r="G60" s="384"/>
      <c r="H60" s="384"/>
      <c r="I60" s="384"/>
      <c r="J60" s="384"/>
      <c r="K60" s="384"/>
      <c r="L60" s="384"/>
      <c r="M60" s="384"/>
      <c r="N60" s="384"/>
      <c r="O60" s="384"/>
      <c r="P60" s="384"/>
      <c r="Q60" s="395">
        <f>+SUM(D60:P60)</f>
        <v>0</v>
      </c>
      <c r="R60" s="384"/>
      <c r="S60" s="384"/>
      <c r="T60" s="384"/>
      <c r="U60" s="384"/>
      <c r="V60" s="384"/>
      <c r="W60" s="384"/>
      <c r="X60" s="384"/>
      <c r="Y60" s="395">
        <f>+SUM(R60:X60)</f>
        <v>0</v>
      </c>
      <c r="Z60" s="384"/>
      <c r="AA60" s="394">
        <f>+'A1'!M59+'A2'!Z59+'A3'!Q60+'A3'!Y60+'A3'!Z60</f>
        <v>0</v>
      </c>
      <c r="AB60" s="80"/>
      <c r="AC60" s="10"/>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C60" s="59">
        <f>+Q60-SUM(D60:P60)</f>
        <v>0</v>
      </c>
      <c r="BD60" s="88">
        <f>+Y60-SUM(R60:X60)</f>
        <v>0</v>
      </c>
      <c r="BE60" s="88">
        <f>+AA60-'A1'!M59-'A2'!Z59-'A3'!Q60-'A3'!Y60-'A3'!Z60</f>
        <v>0</v>
      </c>
    </row>
    <row r="61" spans="2:57" s="11" customFormat="1" ht="20.100000000000001" customHeight="1">
      <c r="B61" s="46"/>
      <c r="C61" s="51" t="s">
        <v>191</v>
      </c>
      <c r="D61" s="384"/>
      <c r="E61" s="384"/>
      <c r="F61" s="384"/>
      <c r="G61" s="384"/>
      <c r="H61" s="384"/>
      <c r="I61" s="384"/>
      <c r="J61" s="384"/>
      <c r="K61" s="384"/>
      <c r="L61" s="384"/>
      <c r="M61" s="384"/>
      <c r="N61" s="384"/>
      <c r="O61" s="384"/>
      <c r="P61" s="384"/>
      <c r="Q61" s="395">
        <f t="shared" si="5"/>
        <v>0</v>
      </c>
      <c r="R61" s="384"/>
      <c r="S61" s="384"/>
      <c r="T61" s="384"/>
      <c r="U61" s="384"/>
      <c r="V61" s="384"/>
      <c r="W61" s="384"/>
      <c r="X61" s="384"/>
      <c r="Y61" s="395">
        <f t="shared" si="6"/>
        <v>0</v>
      </c>
      <c r="Z61" s="384"/>
      <c r="AA61" s="394">
        <f>+'A1'!M60+'A2'!Z60+'A3'!Q61+'A3'!Y61+'A3'!Z61</f>
        <v>0</v>
      </c>
      <c r="AB61" s="80"/>
      <c r="AC61" s="10"/>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C61" s="59">
        <f t="shared" si="7"/>
        <v>0</v>
      </c>
      <c r="BD61" s="88">
        <f t="shared" si="8"/>
        <v>0</v>
      </c>
      <c r="BE61" s="88">
        <f>+AA61-'A1'!M60-'A2'!Z60-'A3'!Q61-'A3'!Y61-'A3'!Z61</f>
        <v>0</v>
      </c>
    </row>
    <row r="62" spans="2:57" s="11" customFormat="1" ht="20.100000000000001" customHeight="1">
      <c r="B62" s="46"/>
      <c r="C62" s="51" t="s">
        <v>192</v>
      </c>
      <c r="D62" s="384"/>
      <c r="E62" s="384"/>
      <c r="F62" s="384"/>
      <c r="G62" s="384"/>
      <c r="H62" s="384"/>
      <c r="I62" s="384"/>
      <c r="J62" s="384"/>
      <c r="K62" s="384"/>
      <c r="L62" s="384"/>
      <c r="M62" s="384"/>
      <c r="N62" s="384"/>
      <c r="O62" s="384"/>
      <c r="P62" s="384"/>
      <c r="Q62" s="392">
        <f t="shared" si="5"/>
        <v>0</v>
      </c>
      <c r="R62" s="384"/>
      <c r="S62" s="384"/>
      <c r="T62" s="384"/>
      <c r="U62" s="384"/>
      <c r="V62" s="384"/>
      <c r="W62" s="384"/>
      <c r="X62" s="384"/>
      <c r="Y62" s="392">
        <f t="shared" si="6"/>
        <v>0</v>
      </c>
      <c r="Z62" s="384"/>
      <c r="AA62" s="383">
        <f>+'A1'!M61+'A2'!Z61+'A3'!Q62+'A3'!Y62+'A3'!Z62</f>
        <v>0</v>
      </c>
      <c r="AB62" s="80"/>
      <c r="AC62" s="10"/>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C62" s="59">
        <f>+Q62-SUM(D62:P62)</f>
        <v>0</v>
      </c>
      <c r="BD62" s="88">
        <f>+Y62-SUM(R62:X62)</f>
        <v>0</v>
      </c>
      <c r="BE62" s="88">
        <f>+AA62-'A1'!M61-'A2'!Z61-'A3'!Q62-'A3'!Y62-'A3'!Z62</f>
        <v>0</v>
      </c>
    </row>
    <row r="63" spans="2:57" s="11" customFormat="1" ht="20.100000000000001" customHeight="1">
      <c r="B63" s="45"/>
      <c r="C63" s="51" t="s">
        <v>193</v>
      </c>
      <c r="D63" s="384"/>
      <c r="E63" s="384"/>
      <c r="F63" s="384"/>
      <c r="G63" s="384"/>
      <c r="H63" s="384"/>
      <c r="I63" s="384"/>
      <c r="J63" s="384"/>
      <c r="K63" s="384"/>
      <c r="L63" s="384"/>
      <c r="M63" s="384"/>
      <c r="N63" s="384"/>
      <c r="O63" s="384"/>
      <c r="P63" s="384"/>
      <c r="Q63" s="392">
        <f t="shared" si="5"/>
        <v>0</v>
      </c>
      <c r="R63" s="384"/>
      <c r="S63" s="384"/>
      <c r="T63" s="384"/>
      <c r="U63" s="384"/>
      <c r="V63" s="384"/>
      <c r="W63" s="384"/>
      <c r="X63" s="384"/>
      <c r="Y63" s="392">
        <f t="shared" si="6"/>
        <v>0</v>
      </c>
      <c r="Z63" s="384"/>
      <c r="AA63" s="383">
        <f>+'A1'!M62+'A2'!Z62+'A3'!Q63+'A3'!Y63+'A3'!Z63</f>
        <v>0</v>
      </c>
      <c r="AB63" s="80"/>
      <c r="AC63" s="10"/>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C63" s="59">
        <f>+Q63-SUM(D63:P63)</f>
        <v>0</v>
      </c>
      <c r="BD63" s="88">
        <f>+Y63-SUM(R63:X63)</f>
        <v>0</v>
      </c>
      <c r="BE63" s="88">
        <f>+AA63-'A1'!M62-'A2'!Z62-'A3'!Q63-'A3'!Y63-'A3'!Z63</f>
        <v>0</v>
      </c>
    </row>
    <row r="64" spans="2:57" s="11" customFormat="1" ht="20.100000000000001" customHeight="1">
      <c r="B64" s="201"/>
      <c r="C64" s="51" t="s">
        <v>194</v>
      </c>
      <c r="D64" s="384"/>
      <c r="E64" s="384"/>
      <c r="F64" s="384"/>
      <c r="G64" s="384"/>
      <c r="H64" s="384"/>
      <c r="I64" s="384"/>
      <c r="J64" s="384"/>
      <c r="K64" s="384"/>
      <c r="L64" s="384"/>
      <c r="M64" s="384"/>
      <c r="N64" s="384"/>
      <c r="O64" s="384"/>
      <c r="P64" s="384"/>
      <c r="Q64" s="392">
        <f t="shared" si="5"/>
        <v>0</v>
      </c>
      <c r="R64" s="384"/>
      <c r="S64" s="384"/>
      <c r="T64" s="384"/>
      <c r="U64" s="384"/>
      <c r="V64" s="384"/>
      <c r="W64" s="384"/>
      <c r="X64" s="384"/>
      <c r="Y64" s="392">
        <f t="shared" si="6"/>
        <v>0</v>
      </c>
      <c r="Z64" s="384"/>
      <c r="AA64" s="383">
        <f>+'A1'!M63+'A2'!Z63+'A3'!Q64+'A3'!Y64+'A3'!Z64</f>
        <v>0</v>
      </c>
      <c r="AB64" s="80"/>
      <c r="AC64" s="10"/>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C64" s="59">
        <f t="shared" si="7"/>
        <v>0</v>
      </c>
      <c r="BD64" s="88">
        <f t="shared" si="8"/>
        <v>0</v>
      </c>
      <c r="BE64" s="88">
        <f>+AA64-'A1'!M63-'A2'!Z63-'A3'!Q64-'A3'!Y64-'A3'!Z64</f>
        <v>0</v>
      </c>
    </row>
    <row r="65" spans="2:57" s="11" customFormat="1" ht="20.100000000000001" customHeight="1">
      <c r="B65" s="45"/>
      <c r="C65" s="49" t="s">
        <v>88</v>
      </c>
      <c r="D65" s="392"/>
      <c r="E65" s="392"/>
      <c r="F65" s="392"/>
      <c r="G65" s="392"/>
      <c r="H65" s="392"/>
      <c r="I65" s="392"/>
      <c r="J65" s="392"/>
      <c r="K65" s="392"/>
      <c r="L65" s="392"/>
      <c r="M65" s="392"/>
      <c r="N65" s="392"/>
      <c r="O65" s="392"/>
      <c r="P65" s="392"/>
      <c r="Q65" s="392"/>
      <c r="R65" s="392"/>
      <c r="S65" s="392"/>
      <c r="T65" s="392"/>
      <c r="U65" s="392"/>
      <c r="V65" s="392"/>
      <c r="W65" s="392"/>
      <c r="X65" s="392"/>
      <c r="Y65" s="392"/>
      <c r="Z65" s="392"/>
      <c r="AA65" s="383"/>
      <c r="AB65" s="80"/>
      <c r="AC65" s="10"/>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C65" s="59"/>
      <c r="BD65" s="88"/>
      <c r="BE65" s="88"/>
    </row>
    <row r="66" spans="2:57" s="11" customFormat="1" ht="20.100000000000001" customHeight="1">
      <c r="B66" s="46"/>
      <c r="C66" s="50" t="s">
        <v>10</v>
      </c>
      <c r="D66" s="385">
        <f t="shared" ref="D66:P66" si="35">SUM(D67:D68)</f>
        <v>0</v>
      </c>
      <c r="E66" s="385">
        <f t="shared" si="35"/>
        <v>0</v>
      </c>
      <c r="F66" s="385">
        <f t="shared" si="35"/>
        <v>0</v>
      </c>
      <c r="G66" s="385">
        <f t="shared" si="35"/>
        <v>0</v>
      </c>
      <c r="H66" s="385">
        <f t="shared" si="35"/>
        <v>0</v>
      </c>
      <c r="I66" s="385">
        <f t="shared" si="35"/>
        <v>0</v>
      </c>
      <c r="J66" s="385">
        <f t="shared" si="35"/>
        <v>0</v>
      </c>
      <c r="K66" s="385">
        <f t="shared" si="35"/>
        <v>0</v>
      </c>
      <c r="L66" s="385">
        <f t="shared" si="35"/>
        <v>0</v>
      </c>
      <c r="M66" s="385">
        <f t="shared" si="35"/>
        <v>0</v>
      </c>
      <c r="N66" s="385">
        <f t="shared" si="35"/>
        <v>0</v>
      </c>
      <c r="O66" s="385">
        <f t="shared" si="35"/>
        <v>0</v>
      </c>
      <c r="P66" s="385">
        <f t="shared" si="35"/>
        <v>0</v>
      </c>
      <c r="Q66" s="392">
        <f t="shared" si="5"/>
        <v>0</v>
      </c>
      <c r="R66" s="385">
        <f t="shared" ref="R66:X66" si="36">SUM(R67:R68)</f>
        <v>0</v>
      </c>
      <c r="S66" s="385">
        <f t="shared" si="36"/>
        <v>0</v>
      </c>
      <c r="T66" s="385">
        <f t="shared" si="36"/>
        <v>0</v>
      </c>
      <c r="U66" s="385">
        <f t="shared" si="36"/>
        <v>0</v>
      </c>
      <c r="V66" s="385">
        <f t="shared" si="36"/>
        <v>0</v>
      </c>
      <c r="W66" s="385">
        <f t="shared" si="36"/>
        <v>0</v>
      </c>
      <c r="X66" s="385">
        <f t="shared" si="36"/>
        <v>0</v>
      </c>
      <c r="Y66" s="392">
        <f t="shared" si="6"/>
        <v>0</v>
      </c>
      <c r="Z66" s="384"/>
      <c r="AA66" s="383">
        <f>+'A1'!M65+'A2'!Z65+'A3'!Q66+'A3'!Y66+'A3'!Z66</f>
        <v>0</v>
      </c>
      <c r="AB66" s="80"/>
      <c r="AC66" s="10"/>
      <c r="AD66" s="88">
        <f t="shared" ref="AD66:BA66" si="37">+D66-SUM(D67:D68)</f>
        <v>0</v>
      </c>
      <c r="AE66" s="88">
        <f t="shared" si="37"/>
        <v>0</v>
      </c>
      <c r="AF66" s="88">
        <f t="shared" si="37"/>
        <v>0</v>
      </c>
      <c r="AG66" s="88">
        <f t="shared" si="37"/>
        <v>0</v>
      </c>
      <c r="AH66" s="88">
        <f t="shared" si="37"/>
        <v>0</v>
      </c>
      <c r="AI66" s="88">
        <f t="shared" si="37"/>
        <v>0</v>
      </c>
      <c r="AJ66" s="88">
        <f t="shared" si="37"/>
        <v>0</v>
      </c>
      <c r="AK66" s="88">
        <f t="shared" si="37"/>
        <v>0</v>
      </c>
      <c r="AL66" s="88">
        <f t="shared" si="37"/>
        <v>0</v>
      </c>
      <c r="AM66" s="88">
        <f t="shared" si="37"/>
        <v>0</v>
      </c>
      <c r="AN66" s="88">
        <f t="shared" si="37"/>
        <v>0</v>
      </c>
      <c r="AO66" s="88">
        <f t="shared" si="37"/>
        <v>0</v>
      </c>
      <c r="AP66" s="88">
        <f t="shared" si="37"/>
        <v>0</v>
      </c>
      <c r="AQ66" s="88">
        <f t="shared" si="37"/>
        <v>0</v>
      </c>
      <c r="AR66" s="88">
        <f t="shared" si="37"/>
        <v>0</v>
      </c>
      <c r="AS66" s="88">
        <f t="shared" si="37"/>
        <v>0</v>
      </c>
      <c r="AT66" s="88">
        <f t="shared" si="37"/>
        <v>0</v>
      </c>
      <c r="AU66" s="88">
        <f t="shared" si="37"/>
        <v>0</v>
      </c>
      <c r="AV66" s="88">
        <f t="shared" si="37"/>
        <v>0</v>
      </c>
      <c r="AW66" s="88">
        <f t="shared" si="37"/>
        <v>0</v>
      </c>
      <c r="AX66" s="88">
        <f t="shared" si="37"/>
        <v>0</v>
      </c>
      <c r="AY66" s="88">
        <f t="shared" si="37"/>
        <v>0</v>
      </c>
      <c r="AZ66" s="88">
        <f t="shared" si="37"/>
        <v>0</v>
      </c>
      <c r="BA66" s="88">
        <f t="shared" si="37"/>
        <v>0</v>
      </c>
      <c r="BC66" s="59">
        <f t="shared" si="7"/>
        <v>0</v>
      </c>
      <c r="BD66" s="88">
        <f t="shared" si="8"/>
        <v>0</v>
      </c>
      <c r="BE66" s="88">
        <f>+AA66-'A1'!M65-'A2'!Z65-'A3'!Q66-'A3'!Y66-'A3'!Z66</f>
        <v>0</v>
      </c>
    </row>
    <row r="67" spans="2:57" s="11" customFormat="1" ht="20.100000000000001" customHeight="1">
      <c r="B67" s="46"/>
      <c r="C67" s="51" t="s">
        <v>52</v>
      </c>
      <c r="D67" s="384"/>
      <c r="E67" s="384"/>
      <c r="F67" s="384"/>
      <c r="G67" s="384"/>
      <c r="H67" s="384"/>
      <c r="I67" s="384"/>
      <c r="J67" s="384"/>
      <c r="K67" s="384"/>
      <c r="L67" s="384"/>
      <c r="M67" s="384"/>
      <c r="N67" s="384"/>
      <c r="O67" s="384"/>
      <c r="P67" s="384"/>
      <c r="Q67" s="392">
        <f t="shared" si="5"/>
        <v>0</v>
      </c>
      <c r="R67" s="384"/>
      <c r="S67" s="384"/>
      <c r="T67" s="384"/>
      <c r="U67" s="384"/>
      <c r="V67" s="384"/>
      <c r="W67" s="384"/>
      <c r="X67" s="384"/>
      <c r="Y67" s="392">
        <f t="shared" si="6"/>
        <v>0</v>
      </c>
      <c r="Z67" s="384"/>
      <c r="AA67" s="383">
        <f>+'A1'!M66+'A2'!Z66+'A3'!Q67+'A3'!Y67+'A3'!Z67</f>
        <v>0</v>
      </c>
      <c r="AB67" s="80"/>
      <c r="AC67" s="10"/>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C67" s="59">
        <f t="shared" si="7"/>
        <v>0</v>
      </c>
      <c r="BD67" s="88">
        <f t="shared" si="8"/>
        <v>0</v>
      </c>
      <c r="BE67" s="88">
        <f>+AA67-'A1'!M66-'A2'!Z66-'A3'!Q67-'A3'!Y67-'A3'!Z67</f>
        <v>0</v>
      </c>
    </row>
    <row r="68" spans="2:57" s="11" customFormat="1" ht="20.100000000000001" customHeight="1">
      <c r="B68" s="45"/>
      <c r="C68" s="51" t="s">
        <v>53</v>
      </c>
      <c r="D68" s="384"/>
      <c r="E68" s="384"/>
      <c r="F68" s="384"/>
      <c r="G68" s="384"/>
      <c r="H68" s="384"/>
      <c r="I68" s="384"/>
      <c r="J68" s="384"/>
      <c r="K68" s="384"/>
      <c r="L68" s="384"/>
      <c r="M68" s="384"/>
      <c r="N68" s="384"/>
      <c r="O68" s="384"/>
      <c r="P68" s="384"/>
      <c r="Q68" s="392">
        <f t="shared" si="5"/>
        <v>0</v>
      </c>
      <c r="R68" s="384"/>
      <c r="S68" s="384"/>
      <c r="T68" s="384"/>
      <c r="U68" s="384"/>
      <c r="V68" s="384"/>
      <c r="W68" s="384"/>
      <c r="X68" s="384"/>
      <c r="Y68" s="392">
        <f t="shared" si="6"/>
        <v>0</v>
      </c>
      <c r="Z68" s="384"/>
      <c r="AA68" s="383">
        <f>+'A1'!M67+'A2'!Z67+'A3'!Q68+'A3'!Y68+'A3'!Z68</f>
        <v>0</v>
      </c>
      <c r="AB68" s="80"/>
      <c r="AC68" s="10"/>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C68" s="59">
        <f t="shared" si="7"/>
        <v>0</v>
      </c>
      <c r="BD68" s="88">
        <f t="shared" si="8"/>
        <v>0</v>
      </c>
      <c r="BE68" s="88">
        <f>+AA68-'A1'!M67-'A2'!Z67-'A3'!Q68-'A3'!Y68-'A3'!Z68</f>
        <v>0</v>
      </c>
    </row>
    <row r="69" spans="2:57" s="11" customFormat="1" ht="20.100000000000001" customHeight="1">
      <c r="B69" s="45"/>
      <c r="C69" s="37" t="s">
        <v>11</v>
      </c>
      <c r="D69" s="385">
        <f t="shared" ref="D69:P69" si="38">SUM(D70:D71)</f>
        <v>0</v>
      </c>
      <c r="E69" s="385">
        <f t="shared" si="38"/>
        <v>0</v>
      </c>
      <c r="F69" s="385">
        <f t="shared" si="38"/>
        <v>0</v>
      </c>
      <c r="G69" s="385">
        <f t="shared" si="38"/>
        <v>0</v>
      </c>
      <c r="H69" s="385">
        <f t="shared" si="38"/>
        <v>0</v>
      </c>
      <c r="I69" s="385">
        <f t="shared" si="38"/>
        <v>0</v>
      </c>
      <c r="J69" s="385">
        <f t="shared" si="38"/>
        <v>0</v>
      </c>
      <c r="K69" s="385">
        <f t="shared" si="38"/>
        <v>0</v>
      </c>
      <c r="L69" s="385">
        <f t="shared" si="38"/>
        <v>0</v>
      </c>
      <c r="M69" s="385">
        <f t="shared" si="38"/>
        <v>0</v>
      </c>
      <c r="N69" s="385">
        <f t="shared" si="38"/>
        <v>0</v>
      </c>
      <c r="O69" s="385">
        <f t="shared" si="38"/>
        <v>0</v>
      </c>
      <c r="P69" s="385">
        <f t="shared" si="38"/>
        <v>0</v>
      </c>
      <c r="Q69" s="392">
        <f t="shared" si="5"/>
        <v>0</v>
      </c>
      <c r="R69" s="385">
        <f t="shared" ref="R69:X69" si="39">SUM(R70:R71)</f>
        <v>0</v>
      </c>
      <c r="S69" s="385">
        <f t="shared" si="39"/>
        <v>0</v>
      </c>
      <c r="T69" s="385">
        <f t="shared" si="39"/>
        <v>0</v>
      </c>
      <c r="U69" s="385">
        <f t="shared" si="39"/>
        <v>0</v>
      </c>
      <c r="V69" s="385">
        <f t="shared" si="39"/>
        <v>0</v>
      </c>
      <c r="W69" s="385">
        <f t="shared" si="39"/>
        <v>0</v>
      </c>
      <c r="X69" s="385">
        <f t="shared" si="39"/>
        <v>0</v>
      </c>
      <c r="Y69" s="392">
        <f t="shared" si="6"/>
        <v>0</v>
      </c>
      <c r="Z69" s="384"/>
      <c r="AA69" s="383">
        <f>+'A1'!M68+'A2'!Z68+'A3'!Q69+'A3'!Y69+'A3'!Z69</f>
        <v>0</v>
      </c>
      <c r="AB69" s="80"/>
      <c r="AC69" s="10"/>
      <c r="AD69" s="88">
        <f t="shared" ref="AD69:BA69" si="40">+D69-SUM(D70:D71)</f>
        <v>0</v>
      </c>
      <c r="AE69" s="88">
        <f t="shared" si="40"/>
        <v>0</v>
      </c>
      <c r="AF69" s="88">
        <f t="shared" si="40"/>
        <v>0</v>
      </c>
      <c r="AG69" s="88">
        <f t="shared" si="40"/>
        <v>0</v>
      </c>
      <c r="AH69" s="88">
        <f t="shared" si="40"/>
        <v>0</v>
      </c>
      <c r="AI69" s="88">
        <f t="shared" si="40"/>
        <v>0</v>
      </c>
      <c r="AJ69" s="88">
        <f t="shared" si="40"/>
        <v>0</v>
      </c>
      <c r="AK69" s="88">
        <f t="shared" si="40"/>
        <v>0</v>
      </c>
      <c r="AL69" s="88">
        <f t="shared" si="40"/>
        <v>0</v>
      </c>
      <c r="AM69" s="88">
        <f t="shared" si="40"/>
        <v>0</v>
      </c>
      <c r="AN69" s="88">
        <f t="shared" si="40"/>
        <v>0</v>
      </c>
      <c r="AO69" s="88">
        <f t="shared" si="40"/>
        <v>0</v>
      </c>
      <c r="AP69" s="88">
        <f t="shared" si="40"/>
        <v>0</v>
      </c>
      <c r="AQ69" s="88">
        <f t="shared" si="40"/>
        <v>0</v>
      </c>
      <c r="AR69" s="88">
        <f t="shared" si="40"/>
        <v>0</v>
      </c>
      <c r="AS69" s="88">
        <f t="shared" si="40"/>
        <v>0</v>
      </c>
      <c r="AT69" s="88">
        <f t="shared" si="40"/>
        <v>0</v>
      </c>
      <c r="AU69" s="88">
        <f t="shared" si="40"/>
        <v>0</v>
      </c>
      <c r="AV69" s="88">
        <f t="shared" si="40"/>
        <v>0</v>
      </c>
      <c r="AW69" s="88">
        <f t="shared" si="40"/>
        <v>0</v>
      </c>
      <c r="AX69" s="88">
        <f t="shared" si="40"/>
        <v>0</v>
      </c>
      <c r="AY69" s="88">
        <f t="shared" si="40"/>
        <v>0</v>
      </c>
      <c r="AZ69" s="88">
        <f t="shared" si="40"/>
        <v>0</v>
      </c>
      <c r="BA69" s="88">
        <f t="shared" si="40"/>
        <v>0</v>
      </c>
      <c r="BC69" s="59">
        <f t="shared" si="7"/>
        <v>0</v>
      </c>
      <c r="BD69" s="88">
        <f t="shared" si="8"/>
        <v>0</v>
      </c>
      <c r="BE69" s="88">
        <f>+AA69-'A1'!M68-'A2'!Z68-'A3'!Q69-'A3'!Y69-'A3'!Z69</f>
        <v>0</v>
      </c>
    </row>
    <row r="70" spans="2:57" s="11" customFormat="1" ht="20.100000000000001" customHeight="1">
      <c r="B70" s="45"/>
      <c r="C70" s="38" t="s">
        <v>52</v>
      </c>
      <c r="D70" s="384"/>
      <c r="E70" s="384"/>
      <c r="F70" s="384"/>
      <c r="G70" s="384"/>
      <c r="H70" s="384"/>
      <c r="I70" s="384"/>
      <c r="J70" s="384"/>
      <c r="K70" s="384"/>
      <c r="L70" s="384"/>
      <c r="M70" s="384"/>
      <c r="N70" s="384"/>
      <c r="O70" s="384"/>
      <c r="P70" s="384"/>
      <c r="Q70" s="392">
        <f t="shared" si="5"/>
        <v>0</v>
      </c>
      <c r="R70" s="384"/>
      <c r="S70" s="384"/>
      <c r="T70" s="384"/>
      <c r="U70" s="384"/>
      <c r="V70" s="384"/>
      <c r="W70" s="384"/>
      <c r="X70" s="384"/>
      <c r="Y70" s="392">
        <f t="shared" si="6"/>
        <v>0</v>
      </c>
      <c r="Z70" s="384"/>
      <c r="AA70" s="383">
        <f>+'A1'!M69+'A2'!Z69+'A3'!Q70+'A3'!Y70+'A3'!Z70</f>
        <v>0</v>
      </c>
      <c r="AB70" s="80"/>
      <c r="AC70" s="10"/>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C70" s="59">
        <f t="shared" si="7"/>
        <v>0</v>
      </c>
      <c r="BD70" s="88">
        <f t="shared" si="8"/>
        <v>0</v>
      </c>
      <c r="BE70" s="88">
        <f>+AA70-'A1'!M69-'A2'!Z69-'A3'!Q70-'A3'!Y70-'A3'!Z70</f>
        <v>0</v>
      </c>
    </row>
    <row r="71" spans="2:57" s="11" customFormat="1" ht="20.100000000000001" customHeight="1">
      <c r="B71" s="46"/>
      <c r="C71" s="38" t="s">
        <v>53</v>
      </c>
      <c r="D71" s="384"/>
      <c r="E71" s="384"/>
      <c r="F71" s="384"/>
      <c r="G71" s="384"/>
      <c r="H71" s="384"/>
      <c r="I71" s="384"/>
      <c r="J71" s="384"/>
      <c r="K71" s="384"/>
      <c r="L71" s="384"/>
      <c r="M71" s="384"/>
      <c r="N71" s="384"/>
      <c r="O71" s="384"/>
      <c r="P71" s="384"/>
      <c r="Q71" s="392">
        <f t="shared" si="5"/>
        <v>0</v>
      </c>
      <c r="R71" s="384"/>
      <c r="S71" s="384"/>
      <c r="T71" s="384"/>
      <c r="U71" s="384"/>
      <c r="V71" s="384"/>
      <c r="W71" s="384"/>
      <c r="X71" s="384"/>
      <c r="Y71" s="392">
        <f t="shared" si="6"/>
        <v>0</v>
      </c>
      <c r="Z71" s="384"/>
      <c r="AA71" s="383">
        <f>+'A1'!M70+'A2'!Z70+'A3'!Q71+'A3'!Y71+'A3'!Z71</f>
        <v>0</v>
      </c>
      <c r="AB71" s="80"/>
      <c r="AC71" s="10"/>
      <c r="AD71" s="88"/>
      <c r="AE71" s="88"/>
      <c r="AF71" s="88"/>
      <c r="AG71" s="88"/>
      <c r="AH71" s="88"/>
      <c r="AI71" s="88"/>
      <c r="AJ71" s="88"/>
      <c r="AK71" s="88"/>
      <c r="AL71" s="88"/>
      <c r="AM71" s="88"/>
      <c r="AN71" s="88"/>
      <c r="AO71" s="88"/>
      <c r="AP71" s="88"/>
      <c r="AQ71" s="88"/>
      <c r="AR71" s="88"/>
      <c r="AS71" s="88"/>
      <c r="AT71" s="88"/>
      <c r="AU71" s="88"/>
      <c r="AV71" s="88"/>
      <c r="AW71" s="88"/>
      <c r="AX71" s="88"/>
      <c r="AY71" s="88"/>
      <c r="AZ71" s="88"/>
      <c r="BA71" s="88"/>
      <c r="BC71" s="59">
        <f t="shared" si="7"/>
        <v>0</v>
      </c>
      <c r="BD71" s="88">
        <f t="shared" si="8"/>
        <v>0</v>
      </c>
      <c r="BE71" s="88">
        <f>+AA71-'A1'!M70-'A2'!Z70-'A3'!Q71-'A3'!Y71-'A3'!Z71</f>
        <v>0</v>
      </c>
    </row>
    <row r="72" spans="2:57" s="11" customFormat="1" ht="20.100000000000001" customHeight="1">
      <c r="B72" s="46"/>
      <c r="C72" s="38"/>
      <c r="D72" s="385"/>
      <c r="E72" s="385"/>
      <c r="F72" s="385"/>
      <c r="G72" s="385"/>
      <c r="H72" s="385"/>
      <c r="I72" s="385"/>
      <c r="J72" s="385"/>
      <c r="K72" s="385"/>
      <c r="L72" s="385"/>
      <c r="M72" s="385"/>
      <c r="N72" s="385"/>
      <c r="O72" s="385"/>
      <c r="P72" s="385"/>
      <c r="Q72" s="412"/>
      <c r="R72" s="385"/>
      <c r="S72" s="385"/>
      <c r="T72" s="385"/>
      <c r="U72" s="385"/>
      <c r="V72" s="385"/>
      <c r="W72" s="385"/>
      <c r="X72" s="385"/>
      <c r="Y72" s="412"/>
      <c r="Z72" s="385"/>
      <c r="AA72" s="382"/>
      <c r="AB72" s="80"/>
      <c r="AC72" s="10"/>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C72" s="59"/>
      <c r="BD72" s="88"/>
      <c r="BE72" s="88"/>
    </row>
    <row r="73" spans="2:57" s="11" customFormat="1" ht="20.100000000000001" customHeight="1">
      <c r="B73" s="46"/>
      <c r="C73" s="38" t="s">
        <v>78</v>
      </c>
      <c r="D73" s="384"/>
      <c r="E73" s="384"/>
      <c r="F73" s="384"/>
      <c r="G73" s="384"/>
      <c r="H73" s="384"/>
      <c r="I73" s="384"/>
      <c r="J73" s="384"/>
      <c r="K73" s="384"/>
      <c r="L73" s="384"/>
      <c r="M73" s="384"/>
      <c r="N73" s="384"/>
      <c r="O73" s="384"/>
      <c r="P73" s="384"/>
      <c r="Q73" s="392">
        <f t="shared" si="5"/>
        <v>0</v>
      </c>
      <c r="R73" s="384"/>
      <c r="S73" s="384"/>
      <c r="T73" s="384"/>
      <c r="U73" s="384"/>
      <c r="V73" s="384"/>
      <c r="W73" s="384"/>
      <c r="X73" s="384"/>
      <c r="Y73" s="392">
        <f t="shared" si="6"/>
        <v>0</v>
      </c>
      <c r="Z73" s="384"/>
      <c r="AA73" s="383">
        <f>+'A1'!M72+'A2'!Z72+'A3'!Q73+'A3'!Y73+'A3'!Z73</f>
        <v>0</v>
      </c>
      <c r="AB73" s="80"/>
      <c r="AC73" s="10"/>
      <c r="AD73" s="88">
        <f>+D69-SUM(D73:D78)</f>
        <v>0</v>
      </c>
      <c r="AE73" s="88">
        <f t="shared" ref="AE73:BA73" si="41">+E69-SUM(E73:E78)</f>
        <v>0</v>
      </c>
      <c r="AF73" s="88">
        <f t="shared" si="41"/>
        <v>0</v>
      </c>
      <c r="AG73" s="88">
        <f t="shared" si="41"/>
        <v>0</v>
      </c>
      <c r="AH73" s="88">
        <f t="shared" si="41"/>
        <v>0</v>
      </c>
      <c r="AI73" s="88">
        <f t="shared" si="41"/>
        <v>0</v>
      </c>
      <c r="AJ73" s="88">
        <f t="shared" si="41"/>
        <v>0</v>
      </c>
      <c r="AK73" s="88">
        <f t="shared" si="41"/>
        <v>0</v>
      </c>
      <c r="AL73" s="88">
        <f t="shared" si="41"/>
        <v>0</v>
      </c>
      <c r="AM73" s="88">
        <f t="shared" si="41"/>
        <v>0</v>
      </c>
      <c r="AN73" s="88">
        <f t="shared" si="41"/>
        <v>0</v>
      </c>
      <c r="AO73" s="88">
        <f t="shared" si="41"/>
        <v>0</v>
      </c>
      <c r="AP73" s="88">
        <f t="shared" si="41"/>
        <v>0</v>
      </c>
      <c r="AQ73" s="88">
        <f t="shared" si="41"/>
        <v>0</v>
      </c>
      <c r="AR73" s="88">
        <f t="shared" si="41"/>
        <v>0</v>
      </c>
      <c r="AS73" s="88">
        <f t="shared" si="41"/>
        <v>0</v>
      </c>
      <c r="AT73" s="88">
        <f t="shared" si="41"/>
        <v>0</v>
      </c>
      <c r="AU73" s="88">
        <f t="shared" si="41"/>
        <v>0</v>
      </c>
      <c r="AV73" s="88">
        <f t="shared" si="41"/>
        <v>0</v>
      </c>
      <c r="AW73" s="88">
        <f t="shared" si="41"/>
        <v>0</v>
      </c>
      <c r="AX73" s="88">
        <f t="shared" si="41"/>
        <v>0</v>
      </c>
      <c r="AY73" s="88">
        <f t="shared" si="41"/>
        <v>0</v>
      </c>
      <c r="AZ73" s="88">
        <f t="shared" si="41"/>
        <v>0</v>
      </c>
      <c r="BA73" s="88">
        <f t="shared" si="41"/>
        <v>0</v>
      </c>
      <c r="BC73" s="59">
        <f t="shared" si="7"/>
        <v>0</v>
      </c>
      <c r="BD73" s="88">
        <f t="shared" si="8"/>
        <v>0</v>
      </c>
      <c r="BE73" s="88">
        <f>+AA73-'A1'!M72-'A2'!Z72-'A3'!Q73-'A3'!Y73-'A3'!Z73</f>
        <v>0</v>
      </c>
    </row>
    <row r="74" spans="2:57" s="11" customFormat="1" ht="20.100000000000001" customHeight="1">
      <c r="B74" s="46"/>
      <c r="C74" s="38" t="s">
        <v>64</v>
      </c>
      <c r="D74" s="384"/>
      <c r="E74" s="384"/>
      <c r="F74" s="384"/>
      <c r="G74" s="384"/>
      <c r="H74" s="384"/>
      <c r="I74" s="384"/>
      <c r="J74" s="384"/>
      <c r="K74" s="384"/>
      <c r="L74" s="384"/>
      <c r="M74" s="384"/>
      <c r="N74" s="384"/>
      <c r="O74" s="384"/>
      <c r="P74" s="384"/>
      <c r="Q74" s="392">
        <f t="shared" si="5"/>
        <v>0</v>
      </c>
      <c r="R74" s="384"/>
      <c r="S74" s="384"/>
      <c r="T74" s="384"/>
      <c r="U74" s="384"/>
      <c r="V74" s="384"/>
      <c r="W74" s="384"/>
      <c r="X74" s="384"/>
      <c r="Y74" s="392">
        <f t="shared" si="6"/>
        <v>0</v>
      </c>
      <c r="Z74" s="384"/>
      <c r="AA74" s="383">
        <f>+'A1'!M73+'A2'!Z73+'A3'!Q74+'A3'!Y74+'A3'!Z74</f>
        <v>0</v>
      </c>
      <c r="AB74" s="80"/>
      <c r="AC74" s="10"/>
      <c r="AD74" s="88"/>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C74" s="59">
        <f t="shared" si="7"/>
        <v>0</v>
      </c>
      <c r="BD74" s="88">
        <f t="shared" si="8"/>
        <v>0</v>
      </c>
      <c r="BE74" s="88">
        <f>+AA74-'A1'!M73-'A2'!Z73-'A3'!Q74-'A3'!Y74-'A3'!Z74</f>
        <v>0</v>
      </c>
    </row>
    <row r="75" spans="2:57" s="11" customFormat="1" ht="20.100000000000001" customHeight="1">
      <c r="B75" s="46"/>
      <c r="C75" s="38" t="s">
        <v>119</v>
      </c>
      <c r="D75" s="384"/>
      <c r="E75" s="384"/>
      <c r="F75" s="384"/>
      <c r="G75" s="384"/>
      <c r="H75" s="384"/>
      <c r="I75" s="384"/>
      <c r="J75" s="384"/>
      <c r="K75" s="384"/>
      <c r="L75" s="384"/>
      <c r="M75" s="384"/>
      <c r="N75" s="384"/>
      <c r="O75" s="384"/>
      <c r="P75" s="384"/>
      <c r="Q75" s="392">
        <f t="shared" si="5"/>
        <v>0</v>
      </c>
      <c r="R75" s="384"/>
      <c r="S75" s="384"/>
      <c r="T75" s="384"/>
      <c r="U75" s="384"/>
      <c r="V75" s="384"/>
      <c r="W75" s="384"/>
      <c r="X75" s="384"/>
      <c r="Y75" s="392">
        <f t="shared" si="6"/>
        <v>0</v>
      </c>
      <c r="Z75" s="384"/>
      <c r="AA75" s="383">
        <f>+'A1'!M74+'A2'!Z74+'A3'!Q75+'A3'!Y75+'A3'!Z75</f>
        <v>0</v>
      </c>
      <c r="AB75" s="80"/>
      <c r="AC75" s="10"/>
      <c r="AD75" s="88"/>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C75" s="59">
        <f t="shared" si="7"/>
        <v>0</v>
      </c>
      <c r="BD75" s="88">
        <f t="shared" si="8"/>
        <v>0</v>
      </c>
      <c r="BE75" s="88">
        <f>+AA75-'A1'!M74-'A2'!Z74-'A3'!Q75-'A3'!Y75-'A3'!Z75</f>
        <v>0</v>
      </c>
    </row>
    <row r="76" spans="2:57" s="11" customFormat="1" ht="20.100000000000001" customHeight="1">
      <c r="B76" s="46"/>
      <c r="C76" s="38" t="s">
        <v>79</v>
      </c>
      <c r="D76" s="384"/>
      <c r="E76" s="384"/>
      <c r="F76" s="384"/>
      <c r="G76" s="384"/>
      <c r="H76" s="384"/>
      <c r="I76" s="384"/>
      <c r="J76" s="384"/>
      <c r="K76" s="384"/>
      <c r="L76" s="384"/>
      <c r="M76" s="384"/>
      <c r="N76" s="384"/>
      <c r="O76" s="384"/>
      <c r="P76" s="384"/>
      <c r="Q76" s="392">
        <f t="shared" si="5"/>
        <v>0</v>
      </c>
      <c r="R76" s="384"/>
      <c r="S76" s="384"/>
      <c r="T76" s="384"/>
      <c r="U76" s="384"/>
      <c r="V76" s="384"/>
      <c r="W76" s="384"/>
      <c r="X76" s="384"/>
      <c r="Y76" s="392">
        <f t="shared" si="6"/>
        <v>0</v>
      </c>
      <c r="Z76" s="384"/>
      <c r="AA76" s="383">
        <f>+'A1'!M75+'A2'!Z75+'A3'!Q76+'A3'!Y76+'A3'!Z76</f>
        <v>0</v>
      </c>
      <c r="AB76" s="80"/>
      <c r="AC76" s="10"/>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C76" s="59">
        <f>+Q76-SUM(D76:P76)</f>
        <v>0</v>
      </c>
      <c r="BD76" s="88">
        <f>+Y76-SUM(R76:X76)</f>
        <v>0</v>
      </c>
      <c r="BE76" s="88">
        <f>+AA76-'A1'!M75-'A2'!Z75-'A3'!Q76-'A3'!Y76-'A3'!Z76</f>
        <v>0</v>
      </c>
    </row>
    <row r="77" spans="2:57" s="11" customFormat="1" ht="20.100000000000001" customHeight="1">
      <c r="B77" s="46"/>
      <c r="C77" s="38" t="s">
        <v>45</v>
      </c>
      <c r="D77" s="384"/>
      <c r="E77" s="384"/>
      <c r="F77" s="384"/>
      <c r="G77" s="384"/>
      <c r="H77" s="384"/>
      <c r="I77" s="384"/>
      <c r="J77" s="384"/>
      <c r="K77" s="384"/>
      <c r="L77" s="384"/>
      <c r="M77" s="384"/>
      <c r="N77" s="384"/>
      <c r="O77" s="384"/>
      <c r="P77" s="384"/>
      <c r="Q77" s="392">
        <f t="shared" si="5"/>
        <v>0</v>
      </c>
      <c r="R77" s="384"/>
      <c r="S77" s="384"/>
      <c r="T77" s="384"/>
      <c r="U77" s="384"/>
      <c r="V77" s="384"/>
      <c r="W77" s="384"/>
      <c r="X77" s="384"/>
      <c r="Y77" s="392">
        <f t="shared" si="6"/>
        <v>0</v>
      </c>
      <c r="Z77" s="384"/>
      <c r="AA77" s="383">
        <f>+'A1'!M76+'A2'!Z76+'A3'!Q77+'A3'!Y77+'A3'!Z77</f>
        <v>0</v>
      </c>
      <c r="AB77" s="80"/>
      <c r="AC77" s="10"/>
      <c r="AD77" s="88"/>
      <c r="AE77" s="88"/>
      <c r="AF77" s="88"/>
      <c r="AG77" s="88"/>
      <c r="AH77" s="88"/>
      <c r="AI77" s="88"/>
      <c r="AJ77" s="88"/>
      <c r="AK77" s="88"/>
      <c r="AL77" s="88"/>
      <c r="AM77" s="88"/>
      <c r="AN77" s="88"/>
      <c r="AO77" s="88"/>
      <c r="AP77" s="88"/>
      <c r="AQ77" s="88"/>
      <c r="AR77" s="88"/>
      <c r="AS77" s="88"/>
      <c r="AT77" s="88"/>
      <c r="AU77" s="88"/>
      <c r="AV77" s="88"/>
      <c r="AW77" s="88"/>
      <c r="AX77" s="88"/>
      <c r="AY77" s="88"/>
      <c r="AZ77" s="88"/>
      <c r="BA77" s="88"/>
      <c r="BC77" s="59">
        <f t="shared" si="7"/>
        <v>0</v>
      </c>
      <c r="BD77" s="88">
        <f t="shared" si="8"/>
        <v>0</v>
      </c>
      <c r="BE77" s="88">
        <f>+AA77-'A1'!M76-'A2'!Z76-'A3'!Q77-'A3'!Y77-'A3'!Z77</f>
        <v>0</v>
      </c>
    </row>
    <row r="78" spans="2:57" s="11" customFormat="1" ht="20.100000000000001" customHeight="1">
      <c r="B78" s="46"/>
      <c r="C78" s="38" t="s">
        <v>96</v>
      </c>
      <c r="D78" s="384"/>
      <c r="E78" s="384"/>
      <c r="F78" s="384"/>
      <c r="G78" s="384"/>
      <c r="H78" s="384"/>
      <c r="I78" s="384"/>
      <c r="J78" s="384"/>
      <c r="K78" s="384"/>
      <c r="L78" s="384"/>
      <c r="M78" s="384"/>
      <c r="N78" s="384"/>
      <c r="O78" s="384"/>
      <c r="P78" s="384"/>
      <c r="Q78" s="392">
        <f t="shared" si="5"/>
        <v>0</v>
      </c>
      <c r="R78" s="384"/>
      <c r="S78" s="384"/>
      <c r="T78" s="384"/>
      <c r="U78" s="384"/>
      <c r="V78" s="384"/>
      <c r="W78" s="384"/>
      <c r="X78" s="384"/>
      <c r="Y78" s="392">
        <f t="shared" si="6"/>
        <v>0</v>
      </c>
      <c r="Z78" s="384"/>
      <c r="AA78" s="383">
        <f>+'A1'!M77+'A2'!Z77+'A3'!Q78+'A3'!Y78+'A3'!Z78</f>
        <v>0</v>
      </c>
      <c r="AB78" s="80"/>
      <c r="AC78" s="10"/>
      <c r="AD78" s="88"/>
      <c r="AE78" s="88"/>
      <c r="AF78" s="88"/>
      <c r="AG78" s="88"/>
      <c r="AH78" s="88"/>
      <c r="AI78" s="88"/>
      <c r="AJ78" s="88"/>
      <c r="AK78" s="88"/>
      <c r="AL78" s="88"/>
      <c r="AM78" s="88"/>
      <c r="AN78" s="88"/>
      <c r="AO78" s="88"/>
      <c r="AP78" s="88"/>
      <c r="AQ78" s="88"/>
      <c r="AR78" s="88"/>
      <c r="AS78" s="88"/>
      <c r="AT78" s="88"/>
      <c r="AU78" s="88"/>
      <c r="AV78" s="88"/>
      <c r="AW78" s="88"/>
      <c r="AX78" s="88"/>
      <c r="AY78" s="88"/>
      <c r="AZ78" s="88"/>
      <c r="BA78" s="88"/>
      <c r="BC78" s="59"/>
      <c r="BD78" s="88"/>
      <c r="BE78" s="88">
        <f>+AA78-'A1'!M77-'A2'!Z77-'A3'!Q78-'A3'!Y78-'A3'!Z78</f>
        <v>0</v>
      </c>
    </row>
    <row r="79" spans="2:57" s="11" customFormat="1" ht="20.100000000000001" customHeight="1">
      <c r="B79" s="46"/>
      <c r="C79" s="38"/>
      <c r="D79" s="385"/>
      <c r="E79" s="385"/>
      <c r="F79" s="385"/>
      <c r="G79" s="385"/>
      <c r="H79" s="385"/>
      <c r="I79" s="385"/>
      <c r="J79" s="385"/>
      <c r="K79" s="385"/>
      <c r="L79" s="385"/>
      <c r="M79" s="385"/>
      <c r="N79" s="385"/>
      <c r="O79" s="385"/>
      <c r="P79" s="385"/>
      <c r="Q79" s="412"/>
      <c r="R79" s="385"/>
      <c r="S79" s="385"/>
      <c r="T79" s="385"/>
      <c r="U79" s="385"/>
      <c r="V79" s="385"/>
      <c r="W79" s="385"/>
      <c r="X79" s="385"/>
      <c r="Y79" s="412"/>
      <c r="Z79" s="385"/>
      <c r="AA79" s="382"/>
      <c r="AB79" s="80"/>
      <c r="AC79" s="10"/>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C79" s="59"/>
      <c r="BD79" s="88"/>
      <c r="BE79" s="88"/>
    </row>
    <row r="80" spans="2:57" s="21" customFormat="1" ht="20.100000000000001" customHeight="1">
      <c r="B80" s="42"/>
      <c r="C80" s="37" t="s">
        <v>12</v>
      </c>
      <c r="D80" s="385">
        <f t="shared" ref="D80:P80" si="42">SUM(D81:D82)</f>
        <v>0</v>
      </c>
      <c r="E80" s="385">
        <f t="shared" si="42"/>
        <v>0</v>
      </c>
      <c r="F80" s="385">
        <f t="shared" si="42"/>
        <v>0</v>
      </c>
      <c r="G80" s="385">
        <f t="shared" si="42"/>
        <v>0</v>
      </c>
      <c r="H80" s="385">
        <f t="shared" si="42"/>
        <v>0</v>
      </c>
      <c r="I80" s="385">
        <f t="shared" si="42"/>
        <v>0</v>
      </c>
      <c r="J80" s="385">
        <f t="shared" si="42"/>
        <v>0</v>
      </c>
      <c r="K80" s="385">
        <f t="shared" si="42"/>
        <v>0</v>
      </c>
      <c r="L80" s="385">
        <f t="shared" si="42"/>
        <v>0</v>
      </c>
      <c r="M80" s="385">
        <f t="shared" si="42"/>
        <v>0</v>
      </c>
      <c r="N80" s="385">
        <f t="shared" si="42"/>
        <v>0</v>
      </c>
      <c r="O80" s="385">
        <f t="shared" si="42"/>
        <v>0</v>
      </c>
      <c r="P80" s="385">
        <f t="shared" si="42"/>
        <v>0</v>
      </c>
      <c r="Q80" s="392">
        <f t="shared" si="5"/>
        <v>0</v>
      </c>
      <c r="R80" s="385">
        <f t="shared" ref="R80:X80" si="43">SUM(R81:R82)</f>
        <v>0</v>
      </c>
      <c r="S80" s="385">
        <f t="shared" si="43"/>
        <v>0</v>
      </c>
      <c r="T80" s="385">
        <f t="shared" si="43"/>
        <v>0</v>
      </c>
      <c r="U80" s="385">
        <f t="shared" si="43"/>
        <v>0</v>
      </c>
      <c r="V80" s="385">
        <f t="shared" si="43"/>
        <v>0</v>
      </c>
      <c r="W80" s="385">
        <f t="shared" si="43"/>
        <v>0</v>
      </c>
      <c r="X80" s="385">
        <f t="shared" si="43"/>
        <v>0</v>
      </c>
      <c r="Y80" s="392">
        <f t="shared" si="6"/>
        <v>0</v>
      </c>
      <c r="Z80" s="384"/>
      <c r="AA80" s="383">
        <f>+'A1'!M79+'A2'!Z79+'A3'!Q80+'A3'!Y80+'A3'!Z80</f>
        <v>0</v>
      </c>
      <c r="AB80" s="80"/>
      <c r="AC80" s="10"/>
      <c r="AD80" s="88">
        <f t="shared" ref="AD80:BA80" si="44">+D80-SUM(D81:D82)</f>
        <v>0</v>
      </c>
      <c r="AE80" s="88">
        <f t="shared" si="44"/>
        <v>0</v>
      </c>
      <c r="AF80" s="88">
        <f t="shared" si="44"/>
        <v>0</v>
      </c>
      <c r="AG80" s="88">
        <f t="shared" si="44"/>
        <v>0</v>
      </c>
      <c r="AH80" s="88">
        <f t="shared" si="44"/>
        <v>0</v>
      </c>
      <c r="AI80" s="88">
        <f t="shared" si="44"/>
        <v>0</v>
      </c>
      <c r="AJ80" s="88">
        <f t="shared" si="44"/>
        <v>0</v>
      </c>
      <c r="AK80" s="88">
        <f t="shared" si="44"/>
        <v>0</v>
      </c>
      <c r="AL80" s="88">
        <f t="shared" si="44"/>
        <v>0</v>
      </c>
      <c r="AM80" s="88">
        <f t="shared" si="44"/>
        <v>0</v>
      </c>
      <c r="AN80" s="88">
        <f t="shared" si="44"/>
        <v>0</v>
      </c>
      <c r="AO80" s="88">
        <f t="shared" si="44"/>
        <v>0</v>
      </c>
      <c r="AP80" s="88">
        <f t="shared" si="44"/>
        <v>0</v>
      </c>
      <c r="AQ80" s="88">
        <f t="shared" si="44"/>
        <v>0</v>
      </c>
      <c r="AR80" s="88">
        <f t="shared" si="44"/>
        <v>0</v>
      </c>
      <c r="AS80" s="88">
        <f t="shared" si="44"/>
        <v>0</v>
      </c>
      <c r="AT80" s="88">
        <f t="shared" si="44"/>
        <v>0</v>
      </c>
      <c r="AU80" s="88">
        <f t="shared" si="44"/>
        <v>0</v>
      </c>
      <c r="AV80" s="88">
        <f t="shared" si="44"/>
        <v>0</v>
      </c>
      <c r="AW80" s="88">
        <f t="shared" si="44"/>
        <v>0</v>
      </c>
      <c r="AX80" s="88">
        <f t="shared" si="44"/>
        <v>0</v>
      </c>
      <c r="AY80" s="88">
        <f t="shared" si="44"/>
        <v>0</v>
      </c>
      <c r="AZ80" s="88">
        <f t="shared" si="44"/>
        <v>0</v>
      </c>
      <c r="BA80" s="88">
        <f t="shared" si="44"/>
        <v>0</v>
      </c>
      <c r="BB80" s="11"/>
      <c r="BC80" s="59">
        <f t="shared" si="7"/>
        <v>0</v>
      </c>
      <c r="BD80" s="88">
        <f t="shared" si="8"/>
        <v>0</v>
      </c>
      <c r="BE80" s="88">
        <f>+AA80-'A1'!M79-'A2'!Z79-'A3'!Q80-'A3'!Y80-'A3'!Z80</f>
        <v>0</v>
      </c>
    </row>
    <row r="81" spans="2:57" s="11" customFormat="1" ht="20.100000000000001" customHeight="1">
      <c r="B81" s="46"/>
      <c r="C81" s="38" t="s">
        <v>52</v>
      </c>
      <c r="D81" s="384"/>
      <c r="E81" s="384"/>
      <c r="F81" s="384"/>
      <c r="G81" s="384"/>
      <c r="H81" s="384"/>
      <c r="I81" s="384"/>
      <c r="J81" s="384"/>
      <c r="K81" s="384"/>
      <c r="L81" s="384"/>
      <c r="M81" s="384"/>
      <c r="N81" s="384"/>
      <c r="O81" s="384"/>
      <c r="P81" s="384"/>
      <c r="Q81" s="392">
        <f t="shared" si="5"/>
        <v>0</v>
      </c>
      <c r="R81" s="384"/>
      <c r="S81" s="384"/>
      <c r="T81" s="384"/>
      <c r="U81" s="384"/>
      <c r="V81" s="384"/>
      <c r="W81" s="384"/>
      <c r="X81" s="384"/>
      <c r="Y81" s="392">
        <f t="shared" si="6"/>
        <v>0</v>
      </c>
      <c r="Z81" s="384"/>
      <c r="AA81" s="383">
        <f>+'A1'!M80+'A2'!Z80+'A3'!Q81+'A3'!Y81+'A3'!Z81</f>
        <v>0</v>
      </c>
      <c r="AB81" s="80"/>
      <c r="AC81" s="20"/>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C81" s="59">
        <f t="shared" si="7"/>
        <v>0</v>
      </c>
      <c r="BD81" s="88">
        <f t="shared" si="8"/>
        <v>0</v>
      </c>
      <c r="BE81" s="88">
        <f>+AA81-'A1'!M80-'A2'!Z80-'A3'!Q81-'A3'!Y81-'A3'!Z81</f>
        <v>0</v>
      </c>
    </row>
    <row r="82" spans="2:57" s="11" customFormat="1" ht="20.100000000000001" customHeight="1">
      <c r="B82" s="45"/>
      <c r="C82" s="51" t="s">
        <v>53</v>
      </c>
      <c r="D82" s="384"/>
      <c r="E82" s="384"/>
      <c r="F82" s="384"/>
      <c r="G82" s="384"/>
      <c r="H82" s="384"/>
      <c r="I82" s="384"/>
      <c r="J82" s="384"/>
      <c r="K82" s="384"/>
      <c r="L82" s="384"/>
      <c r="M82" s="384"/>
      <c r="N82" s="384"/>
      <c r="O82" s="384"/>
      <c r="P82" s="384"/>
      <c r="Q82" s="392">
        <f t="shared" si="5"/>
        <v>0</v>
      </c>
      <c r="R82" s="384"/>
      <c r="S82" s="384"/>
      <c r="T82" s="384"/>
      <c r="U82" s="384"/>
      <c r="V82" s="384"/>
      <c r="W82" s="384"/>
      <c r="X82" s="384"/>
      <c r="Y82" s="392">
        <f t="shared" si="6"/>
        <v>0</v>
      </c>
      <c r="Z82" s="384"/>
      <c r="AA82" s="383">
        <f>+'A1'!M81+'A2'!Z81+'A3'!Q82+'A3'!Y82+'A3'!Z82</f>
        <v>0</v>
      </c>
      <c r="AB82" s="80"/>
      <c r="AC82" s="10"/>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C82" s="59">
        <f t="shared" si="7"/>
        <v>0</v>
      </c>
      <c r="BD82" s="88">
        <f t="shared" si="8"/>
        <v>0</v>
      </c>
      <c r="BE82" s="88">
        <f>+AA82-'A1'!M81-'A2'!Z81-'A3'!Q82-'A3'!Y82-'A3'!Z82</f>
        <v>0</v>
      </c>
    </row>
    <row r="83" spans="2:57" s="21" customFormat="1" ht="20.100000000000001" customHeight="1">
      <c r="B83" s="42"/>
      <c r="C83" s="49" t="s">
        <v>48</v>
      </c>
      <c r="D83" s="387">
        <f t="shared" ref="D83:Z83" si="45">+SUM(D80,D69,D66)</f>
        <v>0</v>
      </c>
      <c r="E83" s="387">
        <f t="shared" si="45"/>
        <v>0</v>
      </c>
      <c r="F83" s="387">
        <f t="shared" si="45"/>
        <v>0</v>
      </c>
      <c r="G83" s="387">
        <f t="shared" si="45"/>
        <v>0</v>
      </c>
      <c r="H83" s="387">
        <f t="shared" si="45"/>
        <v>0</v>
      </c>
      <c r="I83" s="387">
        <f t="shared" si="45"/>
        <v>0</v>
      </c>
      <c r="J83" s="387">
        <f t="shared" si="45"/>
        <v>0</v>
      </c>
      <c r="K83" s="387">
        <f t="shared" si="45"/>
        <v>0</v>
      </c>
      <c r="L83" s="387">
        <f t="shared" si="45"/>
        <v>0</v>
      </c>
      <c r="M83" s="387">
        <f t="shared" si="45"/>
        <v>0</v>
      </c>
      <c r="N83" s="387">
        <f t="shared" si="45"/>
        <v>0</v>
      </c>
      <c r="O83" s="387">
        <f t="shared" si="45"/>
        <v>0</v>
      </c>
      <c r="P83" s="387">
        <f t="shared" si="45"/>
        <v>0</v>
      </c>
      <c r="Q83" s="387">
        <f t="shared" si="5"/>
        <v>0</v>
      </c>
      <c r="R83" s="387">
        <f t="shared" si="45"/>
        <v>0</v>
      </c>
      <c r="S83" s="387">
        <f t="shared" si="45"/>
        <v>0</v>
      </c>
      <c r="T83" s="387">
        <f t="shared" si="45"/>
        <v>0</v>
      </c>
      <c r="U83" s="387">
        <f t="shared" si="45"/>
        <v>0</v>
      </c>
      <c r="V83" s="387">
        <f>+SUM(V80,V69,V66)</f>
        <v>0</v>
      </c>
      <c r="W83" s="387">
        <f t="shared" si="45"/>
        <v>0</v>
      </c>
      <c r="X83" s="387">
        <f t="shared" si="45"/>
        <v>0</v>
      </c>
      <c r="Y83" s="387">
        <f t="shared" si="6"/>
        <v>0</v>
      </c>
      <c r="Z83" s="387">
        <f t="shared" si="45"/>
        <v>0</v>
      </c>
      <c r="AA83" s="388">
        <f>+'A1'!M82+'A2'!Z82+'A3'!Q83+'A3'!Y83+'A3'!Z83</f>
        <v>0</v>
      </c>
      <c r="AB83" s="80"/>
      <c r="AC83" s="10"/>
      <c r="AD83" s="88">
        <f t="shared" ref="AD83:BA83" si="46">+D83-D66-D69-D80</f>
        <v>0</v>
      </c>
      <c r="AE83" s="88">
        <f t="shared" si="46"/>
        <v>0</v>
      </c>
      <c r="AF83" s="88">
        <f t="shared" si="46"/>
        <v>0</v>
      </c>
      <c r="AG83" s="88">
        <f t="shared" si="46"/>
        <v>0</v>
      </c>
      <c r="AH83" s="88">
        <f t="shared" si="46"/>
        <v>0</v>
      </c>
      <c r="AI83" s="88">
        <f t="shared" si="46"/>
        <v>0</v>
      </c>
      <c r="AJ83" s="88">
        <f t="shared" si="46"/>
        <v>0</v>
      </c>
      <c r="AK83" s="88">
        <f t="shared" si="46"/>
        <v>0</v>
      </c>
      <c r="AL83" s="88">
        <f t="shared" si="46"/>
        <v>0</v>
      </c>
      <c r="AM83" s="88">
        <f t="shared" si="46"/>
        <v>0</v>
      </c>
      <c r="AN83" s="88">
        <f t="shared" si="46"/>
        <v>0</v>
      </c>
      <c r="AO83" s="88">
        <f t="shared" si="46"/>
        <v>0</v>
      </c>
      <c r="AP83" s="88">
        <f t="shared" si="46"/>
        <v>0</v>
      </c>
      <c r="AQ83" s="88">
        <f t="shared" si="46"/>
        <v>0</v>
      </c>
      <c r="AR83" s="88">
        <f t="shared" si="46"/>
        <v>0</v>
      </c>
      <c r="AS83" s="88">
        <f t="shared" si="46"/>
        <v>0</v>
      </c>
      <c r="AT83" s="88">
        <f t="shared" si="46"/>
        <v>0</v>
      </c>
      <c r="AU83" s="88">
        <f t="shared" si="46"/>
        <v>0</v>
      </c>
      <c r="AV83" s="88">
        <f t="shared" si="46"/>
        <v>0</v>
      </c>
      <c r="AW83" s="88">
        <f t="shared" si="46"/>
        <v>0</v>
      </c>
      <c r="AX83" s="88">
        <f t="shared" si="46"/>
        <v>0</v>
      </c>
      <c r="AY83" s="88">
        <f t="shared" si="46"/>
        <v>0</v>
      </c>
      <c r="AZ83" s="88">
        <f t="shared" si="46"/>
        <v>0</v>
      </c>
      <c r="BA83" s="88">
        <f t="shared" si="46"/>
        <v>0</v>
      </c>
      <c r="BB83" s="11"/>
      <c r="BC83" s="59">
        <f t="shared" si="7"/>
        <v>0</v>
      </c>
      <c r="BD83" s="88">
        <f t="shared" si="8"/>
        <v>0</v>
      </c>
      <c r="BE83" s="88">
        <f>+AA83-'A1'!M82-'A2'!Z82-'A3'!Q83-'A3'!Y83-'A3'!Z83</f>
        <v>0</v>
      </c>
    </row>
    <row r="84" spans="2:57" s="21" customFormat="1" ht="20.100000000000001" customHeight="1">
      <c r="B84" s="42"/>
      <c r="C84" s="52" t="s">
        <v>143</v>
      </c>
      <c r="D84" s="389"/>
      <c r="E84" s="389"/>
      <c r="F84" s="389"/>
      <c r="G84" s="389"/>
      <c r="H84" s="389"/>
      <c r="I84" s="389"/>
      <c r="J84" s="389"/>
      <c r="K84" s="389"/>
      <c r="L84" s="389"/>
      <c r="M84" s="389"/>
      <c r="N84" s="389"/>
      <c r="O84" s="389"/>
      <c r="P84" s="389"/>
      <c r="Q84" s="392">
        <f>+SUM(D84:P84)</f>
        <v>0</v>
      </c>
      <c r="R84" s="389"/>
      <c r="S84" s="389"/>
      <c r="T84" s="389"/>
      <c r="U84" s="389"/>
      <c r="V84" s="389"/>
      <c r="W84" s="389"/>
      <c r="X84" s="389"/>
      <c r="Y84" s="392">
        <f>+SUM(R84:X84)</f>
        <v>0</v>
      </c>
      <c r="Z84" s="389"/>
      <c r="AA84" s="383">
        <f>+'A1'!M83+'A2'!Z83+'A3'!Q84+'A3'!Y84+'A3'!Z84</f>
        <v>0</v>
      </c>
      <c r="AB84" s="80"/>
      <c r="AC84" s="20"/>
      <c r="AD84" s="88">
        <f t="shared" ref="AD84:BA84" si="47">+IF((D84+D85&gt;D83),111,0)</f>
        <v>0</v>
      </c>
      <c r="AE84" s="88">
        <f t="shared" si="47"/>
        <v>0</v>
      </c>
      <c r="AF84" s="88">
        <f t="shared" si="47"/>
        <v>0</v>
      </c>
      <c r="AG84" s="88">
        <f t="shared" si="47"/>
        <v>0</v>
      </c>
      <c r="AH84" s="88">
        <f t="shared" si="47"/>
        <v>0</v>
      </c>
      <c r="AI84" s="88">
        <f t="shared" si="47"/>
        <v>0</v>
      </c>
      <c r="AJ84" s="88">
        <f t="shared" si="47"/>
        <v>0</v>
      </c>
      <c r="AK84" s="88">
        <f t="shared" si="47"/>
        <v>0</v>
      </c>
      <c r="AL84" s="88">
        <f t="shared" si="47"/>
        <v>0</v>
      </c>
      <c r="AM84" s="88">
        <f t="shared" si="47"/>
        <v>0</v>
      </c>
      <c r="AN84" s="88">
        <f t="shared" si="47"/>
        <v>0</v>
      </c>
      <c r="AO84" s="88">
        <f t="shared" si="47"/>
        <v>0</v>
      </c>
      <c r="AP84" s="88">
        <f t="shared" si="47"/>
        <v>0</v>
      </c>
      <c r="AQ84" s="88">
        <f t="shared" si="47"/>
        <v>0</v>
      </c>
      <c r="AR84" s="88">
        <f t="shared" si="47"/>
        <v>0</v>
      </c>
      <c r="AS84" s="88">
        <f t="shared" si="47"/>
        <v>0</v>
      </c>
      <c r="AT84" s="88">
        <f t="shared" si="47"/>
        <v>0</v>
      </c>
      <c r="AU84" s="88">
        <f t="shared" si="47"/>
        <v>0</v>
      </c>
      <c r="AV84" s="88">
        <f t="shared" si="47"/>
        <v>0</v>
      </c>
      <c r="AW84" s="88">
        <f t="shared" si="47"/>
        <v>0</v>
      </c>
      <c r="AX84" s="88">
        <f t="shared" si="47"/>
        <v>0</v>
      </c>
      <c r="AY84" s="88">
        <f t="shared" si="47"/>
        <v>0</v>
      </c>
      <c r="AZ84" s="88">
        <f t="shared" si="47"/>
        <v>0</v>
      </c>
      <c r="BA84" s="88">
        <f t="shared" si="47"/>
        <v>0</v>
      </c>
      <c r="BB84" s="11"/>
      <c r="BC84" s="59">
        <f>+Q84-SUM(D84:P84)</f>
        <v>0</v>
      </c>
      <c r="BD84" s="88">
        <f>+Y84-SUM(R84:X84)</f>
        <v>0</v>
      </c>
      <c r="BE84" s="88">
        <f>+AA84-'A1'!M83-'A2'!Z83-'A3'!Q84-'A3'!Y84-'A3'!Z84</f>
        <v>0</v>
      </c>
    </row>
    <row r="85" spans="2:57" s="21" customFormat="1" ht="20.100000000000001" customHeight="1">
      <c r="B85" s="43"/>
      <c r="C85" s="52" t="s">
        <v>144</v>
      </c>
      <c r="D85" s="389"/>
      <c r="E85" s="389"/>
      <c r="F85" s="389"/>
      <c r="G85" s="389"/>
      <c r="H85" s="389"/>
      <c r="I85" s="389"/>
      <c r="J85" s="389"/>
      <c r="K85" s="389"/>
      <c r="L85" s="389"/>
      <c r="M85" s="389"/>
      <c r="N85" s="389"/>
      <c r="O85" s="389"/>
      <c r="P85" s="389"/>
      <c r="Q85" s="392">
        <f>+SUM(D85:P85)</f>
        <v>0</v>
      </c>
      <c r="R85" s="389"/>
      <c r="S85" s="389"/>
      <c r="T85" s="389"/>
      <c r="U85" s="389"/>
      <c r="V85" s="389"/>
      <c r="W85" s="389"/>
      <c r="X85" s="389"/>
      <c r="Y85" s="392">
        <f>+SUM(R85:X85)</f>
        <v>0</v>
      </c>
      <c r="Z85" s="389"/>
      <c r="AA85" s="383">
        <f>+'A1'!M84+'A2'!Z84+'A3'!Q85+'A3'!Y85+'A3'!Z85</f>
        <v>0</v>
      </c>
      <c r="AB85" s="80"/>
      <c r="AC85" s="20"/>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11"/>
      <c r="BC85" s="59">
        <f>+Q85-SUM(D85:P85)</f>
        <v>0</v>
      </c>
      <c r="BD85" s="88">
        <f>+Y85-SUM(R85:X85)</f>
        <v>0</v>
      </c>
      <c r="BE85" s="88">
        <f>+AA85-'A1'!M84-'A2'!Z84-'A3'!Q85-'A3'!Y85-'A3'!Z85</f>
        <v>0</v>
      </c>
    </row>
    <row r="86" spans="2:57" s="21" customFormat="1" ht="20.100000000000001" customHeight="1">
      <c r="B86" s="43"/>
      <c r="C86" s="52" t="s">
        <v>103</v>
      </c>
      <c r="D86" s="389"/>
      <c r="E86" s="389"/>
      <c r="F86" s="389"/>
      <c r="G86" s="389"/>
      <c r="H86" s="389"/>
      <c r="I86" s="389"/>
      <c r="J86" s="389"/>
      <c r="K86" s="389"/>
      <c r="L86" s="389"/>
      <c r="M86" s="389"/>
      <c r="N86" s="389"/>
      <c r="O86" s="389"/>
      <c r="P86" s="389"/>
      <c r="Q86" s="392">
        <f t="shared" si="5"/>
        <v>0</v>
      </c>
      <c r="R86" s="389"/>
      <c r="S86" s="389"/>
      <c r="T86" s="389"/>
      <c r="U86" s="389"/>
      <c r="V86" s="389"/>
      <c r="W86" s="389"/>
      <c r="X86" s="389"/>
      <c r="Y86" s="392">
        <f t="shared" si="6"/>
        <v>0</v>
      </c>
      <c r="Z86" s="389"/>
      <c r="AA86" s="383">
        <f>+'A1'!M85+'A2'!Z85+'A3'!Q86+'A3'!Y86+'A3'!Z86</f>
        <v>0</v>
      </c>
      <c r="AB86" s="80"/>
      <c r="AC86" s="20"/>
      <c r="AD86" s="88">
        <f t="shared" ref="AD86:BA86" si="48">+IF((D86&gt;D83),111,0)</f>
        <v>0</v>
      </c>
      <c r="AE86" s="88">
        <f t="shared" si="48"/>
        <v>0</v>
      </c>
      <c r="AF86" s="88">
        <f t="shared" si="48"/>
        <v>0</v>
      </c>
      <c r="AG86" s="88">
        <f t="shared" si="48"/>
        <v>0</v>
      </c>
      <c r="AH86" s="88">
        <f t="shared" si="48"/>
        <v>0</v>
      </c>
      <c r="AI86" s="88">
        <f t="shared" si="48"/>
        <v>0</v>
      </c>
      <c r="AJ86" s="88">
        <f t="shared" si="48"/>
        <v>0</v>
      </c>
      <c r="AK86" s="88">
        <f t="shared" si="48"/>
        <v>0</v>
      </c>
      <c r="AL86" s="88">
        <f t="shared" si="48"/>
        <v>0</v>
      </c>
      <c r="AM86" s="88">
        <f t="shared" si="48"/>
        <v>0</v>
      </c>
      <c r="AN86" s="88">
        <f t="shared" si="48"/>
        <v>0</v>
      </c>
      <c r="AO86" s="88">
        <f t="shared" si="48"/>
        <v>0</v>
      </c>
      <c r="AP86" s="88">
        <f t="shared" si="48"/>
        <v>0</v>
      </c>
      <c r="AQ86" s="88">
        <f t="shared" si="48"/>
        <v>0</v>
      </c>
      <c r="AR86" s="88">
        <f t="shared" si="48"/>
        <v>0</v>
      </c>
      <c r="AS86" s="88">
        <f t="shared" si="48"/>
        <v>0</v>
      </c>
      <c r="AT86" s="88">
        <f t="shared" si="48"/>
        <v>0</v>
      </c>
      <c r="AU86" s="88">
        <f t="shared" si="48"/>
        <v>0</v>
      </c>
      <c r="AV86" s="88">
        <f t="shared" si="48"/>
        <v>0</v>
      </c>
      <c r="AW86" s="88">
        <f t="shared" si="48"/>
        <v>0</v>
      </c>
      <c r="AX86" s="88">
        <f t="shared" si="48"/>
        <v>0</v>
      </c>
      <c r="AY86" s="88">
        <f t="shared" si="48"/>
        <v>0</v>
      </c>
      <c r="AZ86" s="88">
        <f t="shared" si="48"/>
        <v>0</v>
      </c>
      <c r="BA86" s="88">
        <f t="shared" si="48"/>
        <v>0</v>
      </c>
      <c r="BB86" s="11"/>
      <c r="BC86" s="59">
        <f t="shared" si="7"/>
        <v>0</v>
      </c>
      <c r="BD86" s="88">
        <f t="shared" si="8"/>
        <v>0</v>
      </c>
      <c r="BE86" s="88">
        <f>+AA86-'A1'!M85-'A2'!Z85-'A3'!Q86-'A3'!Y86-'A3'!Z86</f>
        <v>0</v>
      </c>
    </row>
    <row r="87" spans="2:57" s="21" customFormat="1" ht="20.100000000000001" customHeight="1">
      <c r="B87" s="43"/>
      <c r="C87" s="52" t="s">
        <v>150</v>
      </c>
      <c r="D87" s="413"/>
      <c r="E87" s="413"/>
      <c r="F87" s="413"/>
      <c r="G87" s="413"/>
      <c r="H87" s="413"/>
      <c r="I87" s="413"/>
      <c r="J87" s="413"/>
      <c r="K87" s="413"/>
      <c r="L87" s="413"/>
      <c r="M87" s="413"/>
      <c r="N87" s="413"/>
      <c r="O87" s="413"/>
      <c r="P87" s="413"/>
      <c r="Q87" s="389"/>
      <c r="R87" s="413"/>
      <c r="S87" s="413"/>
      <c r="T87" s="413"/>
      <c r="U87" s="413"/>
      <c r="V87" s="413"/>
      <c r="W87" s="413"/>
      <c r="X87" s="413"/>
      <c r="Y87" s="389"/>
      <c r="Z87" s="413"/>
      <c r="AA87" s="393"/>
      <c r="AB87" s="80"/>
      <c r="AC87" s="20"/>
      <c r="AD87" s="88"/>
      <c r="AE87" s="88"/>
      <c r="AF87" s="88"/>
      <c r="AG87" s="88"/>
      <c r="AH87" s="88"/>
      <c r="AI87" s="88"/>
      <c r="AJ87" s="88"/>
      <c r="AK87" s="88"/>
      <c r="AL87" s="88"/>
      <c r="AM87" s="88"/>
      <c r="AN87" s="88"/>
      <c r="AO87" s="88"/>
      <c r="AP87" s="88"/>
      <c r="AQ87" s="88">
        <f>+IF(Q87&gt;Q83,111,0)</f>
        <v>0</v>
      </c>
      <c r="AR87" s="88"/>
      <c r="AS87" s="88"/>
      <c r="AT87" s="88"/>
      <c r="AU87" s="88"/>
      <c r="AV87" s="88"/>
      <c r="AW87" s="88"/>
      <c r="AX87" s="88"/>
      <c r="AY87" s="88">
        <f>+IF(Y87&gt;Y83,111,0)</f>
        <v>0</v>
      </c>
      <c r="AZ87" s="88"/>
      <c r="BA87" s="88">
        <f>+IF(AA87&gt;AA83,111,0)</f>
        <v>0</v>
      </c>
      <c r="BB87" s="11"/>
      <c r="BC87" s="59"/>
      <c r="BD87" s="88"/>
      <c r="BE87" s="88">
        <f>+IF(AA87&lt;=AA83,0,100)+IF(AA87&lt;SUM(Y87,Q87,'A2'!Z86,'A1'!K86,'A1'!I86,'A1'!G86),333,0)</f>
        <v>0</v>
      </c>
    </row>
    <row r="88" spans="2:57" s="11" customFormat="1" ht="20.100000000000001" customHeight="1">
      <c r="B88" s="45"/>
      <c r="C88" s="52" t="s">
        <v>151</v>
      </c>
      <c r="D88" s="413"/>
      <c r="E88" s="413"/>
      <c r="F88" s="413"/>
      <c r="G88" s="413"/>
      <c r="H88" s="413"/>
      <c r="I88" s="413"/>
      <c r="J88" s="413"/>
      <c r="K88" s="413"/>
      <c r="L88" s="413"/>
      <c r="M88" s="413"/>
      <c r="N88" s="413"/>
      <c r="O88" s="413"/>
      <c r="P88" s="413"/>
      <c r="Q88" s="413"/>
      <c r="R88" s="413"/>
      <c r="S88" s="413"/>
      <c r="T88" s="413"/>
      <c r="U88" s="413"/>
      <c r="V88" s="413"/>
      <c r="W88" s="413"/>
      <c r="X88" s="413"/>
      <c r="Y88" s="413"/>
      <c r="Z88" s="413"/>
      <c r="AA88" s="393"/>
      <c r="AB88" s="80"/>
      <c r="AC88" s="20"/>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C88" s="59"/>
      <c r="BD88" s="88"/>
      <c r="BE88" s="88">
        <f>+IF(AA88&lt;=AA83,0,100)</f>
        <v>0</v>
      </c>
    </row>
    <row r="89" spans="2:57" s="11" customFormat="1" ht="20.100000000000001" customHeight="1">
      <c r="B89" s="46"/>
      <c r="C89" s="52" t="s">
        <v>178</v>
      </c>
      <c r="D89" s="415"/>
      <c r="E89" s="415"/>
      <c r="F89" s="415"/>
      <c r="G89" s="415"/>
      <c r="H89" s="415"/>
      <c r="I89" s="415"/>
      <c r="J89" s="415"/>
      <c r="K89" s="415"/>
      <c r="L89" s="415"/>
      <c r="M89" s="415"/>
      <c r="N89" s="415"/>
      <c r="O89" s="415"/>
      <c r="P89" s="415"/>
      <c r="Q89" s="389"/>
      <c r="R89" s="415"/>
      <c r="S89" s="415"/>
      <c r="T89" s="415"/>
      <c r="U89" s="415"/>
      <c r="V89" s="415"/>
      <c r="W89" s="415"/>
      <c r="X89" s="415"/>
      <c r="Y89" s="389"/>
      <c r="Z89" s="416"/>
      <c r="AA89" s="393"/>
      <c r="AB89" s="80"/>
      <c r="AC89" s="20"/>
      <c r="AD89" s="88"/>
      <c r="AE89" s="88"/>
      <c r="AF89" s="88"/>
      <c r="AG89" s="88"/>
      <c r="AH89" s="88"/>
      <c r="AI89" s="88"/>
      <c r="AJ89" s="88"/>
      <c r="AK89" s="88"/>
      <c r="AL89" s="88"/>
      <c r="AM89" s="88"/>
      <c r="AN89" s="88"/>
      <c r="AO89" s="88"/>
      <c r="AP89" s="88"/>
      <c r="AQ89" s="88">
        <f>+IF(Q89&gt;Q83,111,0)</f>
        <v>0</v>
      </c>
      <c r="AR89" s="88"/>
      <c r="AS89" s="88"/>
      <c r="AT89" s="88"/>
      <c r="AU89" s="88"/>
      <c r="AV89" s="88"/>
      <c r="AW89" s="88"/>
      <c r="AX89" s="88"/>
      <c r="AY89" s="88">
        <f>+IF(Y89&gt;Y83,111,0)</f>
        <v>0</v>
      </c>
      <c r="AZ89" s="88"/>
      <c r="BA89" s="88">
        <f>+IF(AA89&gt;AA83,111,0)</f>
        <v>0</v>
      </c>
      <c r="BC89" s="59"/>
      <c r="BD89" s="88"/>
      <c r="BE89" s="88">
        <f>IF(AA89&gt;AA83,111,0)+IF(AA89&lt;SUM(Y89,Q89,'A2'!Z87,'A1'!K87,'A1'!I87,'A1'!G87),333,0)</f>
        <v>0</v>
      </c>
    </row>
    <row r="90" spans="2:57" s="11" customFormat="1" ht="20.100000000000001" customHeight="1">
      <c r="B90" s="46"/>
      <c r="C90" s="49" t="s">
        <v>59</v>
      </c>
      <c r="D90" s="392"/>
      <c r="E90" s="392"/>
      <c r="F90" s="392"/>
      <c r="G90" s="392"/>
      <c r="H90" s="392"/>
      <c r="I90" s="392"/>
      <c r="J90" s="392"/>
      <c r="K90" s="392"/>
      <c r="L90" s="392"/>
      <c r="M90" s="392"/>
      <c r="N90" s="392"/>
      <c r="O90" s="392"/>
      <c r="P90" s="392"/>
      <c r="Q90" s="392"/>
      <c r="R90" s="392"/>
      <c r="S90" s="392"/>
      <c r="T90" s="392"/>
      <c r="U90" s="392"/>
      <c r="V90" s="392"/>
      <c r="W90" s="392"/>
      <c r="X90" s="392"/>
      <c r="Y90" s="392"/>
      <c r="Z90" s="392"/>
      <c r="AA90" s="383"/>
      <c r="AB90" s="80"/>
      <c r="AC90" s="10"/>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C90" s="59"/>
      <c r="BD90" s="88"/>
      <c r="BE90" s="88"/>
    </row>
    <row r="91" spans="2:57" s="11" customFormat="1" ht="20.100000000000001" customHeight="1">
      <c r="B91" s="46"/>
      <c r="C91" s="188" t="s">
        <v>148</v>
      </c>
      <c r="D91" s="384"/>
      <c r="E91" s="384"/>
      <c r="F91" s="384"/>
      <c r="G91" s="384"/>
      <c r="H91" s="384"/>
      <c r="I91" s="384"/>
      <c r="J91" s="384"/>
      <c r="K91" s="384"/>
      <c r="L91" s="384"/>
      <c r="M91" s="384"/>
      <c r="N91" s="384"/>
      <c r="O91" s="384"/>
      <c r="P91" s="384"/>
      <c r="Q91" s="395">
        <f>+SUM(D91:P91)</f>
        <v>0</v>
      </c>
      <c r="R91" s="384"/>
      <c r="S91" s="384"/>
      <c r="T91" s="384"/>
      <c r="U91" s="384"/>
      <c r="V91" s="384"/>
      <c r="W91" s="384"/>
      <c r="X91" s="384"/>
      <c r="Y91" s="395">
        <f>+SUM(R91:X91)</f>
        <v>0</v>
      </c>
      <c r="Z91" s="384"/>
      <c r="AA91" s="394">
        <f>+'A1'!M89+'A2'!Z89+'A3'!Q91+'A3'!Y91+'A3'!Z91</f>
        <v>0</v>
      </c>
      <c r="AB91" s="80"/>
      <c r="AC91" s="10"/>
      <c r="AD91" s="88">
        <f t="shared" ref="AD91:BA91" si="49">+D83-SUM(D91:D96)</f>
        <v>0</v>
      </c>
      <c r="AE91" s="88">
        <f t="shared" si="49"/>
        <v>0</v>
      </c>
      <c r="AF91" s="88">
        <f t="shared" si="49"/>
        <v>0</v>
      </c>
      <c r="AG91" s="88">
        <f t="shared" si="49"/>
        <v>0</v>
      </c>
      <c r="AH91" s="88">
        <f t="shared" si="49"/>
        <v>0</v>
      </c>
      <c r="AI91" s="88">
        <f t="shared" si="49"/>
        <v>0</v>
      </c>
      <c r="AJ91" s="88">
        <f t="shared" si="49"/>
        <v>0</v>
      </c>
      <c r="AK91" s="88">
        <f t="shared" si="49"/>
        <v>0</v>
      </c>
      <c r="AL91" s="88">
        <f t="shared" si="49"/>
        <v>0</v>
      </c>
      <c r="AM91" s="88">
        <f t="shared" si="49"/>
        <v>0</v>
      </c>
      <c r="AN91" s="88">
        <f t="shared" si="49"/>
        <v>0</v>
      </c>
      <c r="AO91" s="88">
        <f t="shared" si="49"/>
        <v>0</v>
      </c>
      <c r="AP91" s="88">
        <f t="shared" si="49"/>
        <v>0</v>
      </c>
      <c r="AQ91" s="88">
        <f t="shared" si="49"/>
        <v>0</v>
      </c>
      <c r="AR91" s="88">
        <f t="shared" si="49"/>
        <v>0</v>
      </c>
      <c r="AS91" s="88">
        <f t="shared" si="49"/>
        <v>0</v>
      </c>
      <c r="AT91" s="88">
        <f t="shared" si="49"/>
        <v>0</v>
      </c>
      <c r="AU91" s="88">
        <f t="shared" si="49"/>
        <v>0</v>
      </c>
      <c r="AV91" s="88">
        <f t="shared" si="49"/>
        <v>0</v>
      </c>
      <c r="AW91" s="88">
        <f t="shared" si="49"/>
        <v>0</v>
      </c>
      <c r="AX91" s="88">
        <f t="shared" si="49"/>
        <v>0</v>
      </c>
      <c r="AY91" s="88">
        <f t="shared" si="49"/>
        <v>0</v>
      </c>
      <c r="AZ91" s="88">
        <f t="shared" si="49"/>
        <v>0</v>
      </c>
      <c r="BA91" s="88">
        <f t="shared" si="49"/>
        <v>0</v>
      </c>
      <c r="BC91" s="59">
        <f>+Q91-SUM(D91:P91)</f>
        <v>0</v>
      </c>
      <c r="BD91" s="88">
        <f>+Y91-SUM(R91:X91)</f>
        <v>0</v>
      </c>
      <c r="BE91" s="88">
        <f>+AA91-'A1'!M89-'A2'!Z89-'A3'!Q91-'A3'!Y91-'A3'!Z91</f>
        <v>0</v>
      </c>
    </row>
    <row r="92" spans="2:57" s="11" customFormat="1" ht="20.100000000000001" customHeight="1">
      <c r="B92" s="46"/>
      <c r="C92" s="188" t="s">
        <v>149</v>
      </c>
      <c r="D92" s="384"/>
      <c r="E92" s="384"/>
      <c r="F92" s="384"/>
      <c r="G92" s="384"/>
      <c r="H92" s="384"/>
      <c r="I92" s="384"/>
      <c r="J92" s="384"/>
      <c r="K92" s="384"/>
      <c r="L92" s="384"/>
      <c r="M92" s="384"/>
      <c r="N92" s="384"/>
      <c r="O92" s="384"/>
      <c r="P92" s="384"/>
      <c r="Q92" s="395">
        <f>+SUM(D92:P92)</f>
        <v>0</v>
      </c>
      <c r="R92" s="384"/>
      <c r="S92" s="384"/>
      <c r="T92" s="384"/>
      <c r="U92" s="384"/>
      <c r="V92" s="384"/>
      <c r="W92" s="384"/>
      <c r="X92" s="384"/>
      <c r="Y92" s="395">
        <f>+SUM(R92:X92)</f>
        <v>0</v>
      </c>
      <c r="Z92" s="384"/>
      <c r="AA92" s="394">
        <f>+'A1'!M90+'A2'!Z90+'A3'!Q92+'A3'!Y92+'A3'!Z92</f>
        <v>0</v>
      </c>
      <c r="AB92" s="80"/>
      <c r="AC92" s="10"/>
      <c r="AD92" s="88"/>
      <c r="AE92" s="88"/>
      <c r="AF92" s="88"/>
      <c r="AG92" s="88"/>
      <c r="AH92" s="88"/>
      <c r="AI92" s="88"/>
      <c r="AJ92" s="88"/>
      <c r="AK92" s="88"/>
      <c r="AL92" s="88"/>
      <c r="AM92" s="88"/>
      <c r="AN92" s="88"/>
      <c r="AO92" s="88"/>
      <c r="AP92" s="88"/>
      <c r="AQ92" s="88"/>
      <c r="AR92" s="88"/>
      <c r="AS92" s="88"/>
      <c r="AT92" s="88"/>
      <c r="AU92" s="88"/>
      <c r="AV92" s="88"/>
      <c r="AW92" s="88"/>
      <c r="AX92" s="88"/>
      <c r="AY92" s="88"/>
      <c r="AZ92" s="88"/>
      <c r="BA92" s="88"/>
      <c r="BC92" s="59">
        <f>+Q92-SUM(D92:P92)</f>
        <v>0</v>
      </c>
      <c r="BD92" s="88">
        <f>+Y92-SUM(R92:X92)</f>
        <v>0</v>
      </c>
      <c r="BE92" s="88">
        <f>+AA92-'A1'!M90-'A2'!Z90-'A3'!Q92-'A3'!Y92-'A3'!Z92</f>
        <v>0</v>
      </c>
    </row>
    <row r="93" spans="2:57" s="11" customFormat="1" ht="20.100000000000001" customHeight="1">
      <c r="B93" s="46"/>
      <c r="C93" s="51" t="s">
        <v>191</v>
      </c>
      <c r="D93" s="384"/>
      <c r="E93" s="384"/>
      <c r="F93" s="384"/>
      <c r="G93" s="384"/>
      <c r="H93" s="384"/>
      <c r="I93" s="384"/>
      <c r="J93" s="384"/>
      <c r="K93" s="384"/>
      <c r="L93" s="384"/>
      <c r="M93" s="384"/>
      <c r="N93" s="384"/>
      <c r="O93" s="384"/>
      <c r="P93" s="384"/>
      <c r="Q93" s="392">
        <f t="shared" si="5"/>
        <v>0</v>
      </c>
      <c r="R93" s="384"/>
      <c r="S93" s="384"/>
      <c r="T93" s="384"/>
      <c r="U93" s="384"/>
      <c r="V93" s="384"/>
      <c r="W93" s="384"/>
      <c r="X93" s="384"/>
      <c r="Y93" s="392">
        <f t="shared" si="6"/>
        <v>0</v>
      </c>
      <c r="Z93" s="384"/>
      <c r="AA93" s="383">
        <f>+'A1'!M91+'A2'!Z91+'A3'!Q93+'A3'!Y93+'A3'!Z93</f>
        <v>0</v>
      </c>
      <c r="AB93" s="80"/>
      <c r="AC93" s="10"/>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C93" s="59">
        <f t="shared" si="7"/>
        <v>0</v>
      </c>
      <c r="BD93" s="88">
        <f t="shared" si="8"/>
        <v>0</v>
      </c>
      <c r="BE93" s="88">
        <f>+AA93-'A1'!M91-'A2'!Z91-'A3'!Q93-'A3'!Y93-'A3'!Z93</f>
        <v>0</v>
      </c>
    </row>
    <row r="94" spans="2:57" s="11" customFormat="1" ht="20.100000000000001" customHeight="1">
      <c r="B94" s="45"/>
      <c r="C94" s="51" t="s">
        <v>192</v>
      </c>
      <c r="D94" s="384"/>
      <c r="E94" s="384"/>
      <c r="F94" s="384"/>
      <c r="G94" s="384"/>
      <c r="H94" s="384"/>
      <c r="I94" s="384"/>
      <c r="J94" s="384"/>
      <c r="K94" s="384"/>
      <c r="L94" s="384"/>
      <c r="M94" s="384"/>
      <c r="N94" s="384"/>
      <c r="O94" s="384"/>
      <c r="P94" s="384"/>
      <c r="Q94" s="392">
        <f t="shared" si="5"/>
        <v>0</v>
      </c>
      <c r="R94" s="384"/>
      <c r="S94" s="384"/>
      <c r="T94" s="384"/>
      <c r="U94" s="384"/>
      <c r="V94" s="384"/>
      <c r="W94" s="384"/>
      <c r="X94" s="384"/>
      <c r="Y94" s="392">
        <f t="shared" si="6"/>
        <v>0</v>
      </c>
      <c r="Z94" s="384"/>
      <c r="AA94" s="383">
        <f>+'A1'!M92+'A2'!Z92+'A3'!Q94+'A3'!Y94+'A3'!Z94</f>
        <v>0</v>
      </c>
      <c r="AB94" s="80"/>
      <c r="AC94" s="10"/>
      <c r="AD94" s="88"/>
      <c r="AE94" s="88"/>
      <c r="AF94" s="88"/>
      <c r="AG94" s="88"/>
      <c r="AH94" s="88"/>
      <c r="AI94" s="88"/>
      <c r="AJ94" s="88"/>
      <c r="AK94" s="88"/>
      <c r="AL94" s="88"/>
      <c r="AM94" s="88"/>
      <c r="AN94" s="88"/>
      <c r="AO94" s="88"/>
      <c r="AP94" s="88"/>
      <c r="AQ94" s="88"/>
      <c r="AR94" s="88"/>
      <c r="AS94" s="88"/>
      <c r="AT94" s="88"/>
      <c r="AU94" s="88"/>
      <c r="AV94" s="88"/>
      <c r="AW94" s="88"/>
      <c r="AX94" s="88"/>
      <c r="AY94" s="88"/>
      <c r="AZ94" s="88"/>
      <c r="BA94" s="88"/>
      <c r="BC94" s="59">
        <f>+Q94-SUM(D94:P94)</f>
        <v>0</v>
      </c>
      <c r="BD94" s="88">
        <f>+Y94-SUM(R94:X94)</f>
        <v>0</v>
      </c>
      <c r="BE94" s="88">
        <f>+AA94-'A1'!M92-'A2'!Z92-'A3'!Q94-'A3'!Y94-'A3'!Z94</f>
        <v>0</v>
      </c>
    </row>
    <row r="95" spans="2:57" s="11" customFormat="1" ht="20.100000000000001" customHeight="1">
      <c r="B95" s="201"/>
      <c r="C95" s="51" t="s">
        <v>193</v>
      </c>
      <c r="D95" s="384"/>
      <c r="E95" s="384"/>
      <c r="F95" s="384"/>
      <c r="G95" s="384"/>
      <c r="H95" s="384"/>
      <c r="I95" s="384"/>
      <c r="J95" s="384"/>
      <c r="K95" s="384"/>
      <c r="L95" s="384"/>
      <c r="M95" s="384"/>
      <c r="N95" s="384"/>
      <c r="O95" s="384"/>
      <c r="P95" s="384"/>
      <c r="Q95" s="392">
        <f t="shared" si="5"/>
        <v>0</v>
      </c>
      <c r="R95" s="384"/>
      <c r="S95" s="384"/>
      <c r="T95" s="384"/>
      <c r="U95" s="384"/>
      <c r="V95" s="384"/>
      <c r="W95" s="384"/>
      <c r="X95" s="384"/>
      <c r="Y95" s="392">
        <f t="shared" si="6"/>
        <v>0</v>
      </c>
      <c r="Z95" s="384"/>
      <c r="AA95" s="383">
        <f>+'A1'!M93+'A2'!Z93+'A3'!Q95+'A3'!Y95+'A3'!Z95</f>
        <v>0</v>
      </c>
      <c r="AB95" s="80"/>
      <c r="AC95" s="10"/>
      <c r="AD95" s="88"/>
      <c r="AE95" s="88"/>
      <c r="AF95" s="88"/>
      <c r="AG95" s="88"/>
      <c r="AH95" s="88"/>
      <c r="AI95" s="88"/>
      <c r="AJ95" s="88"/>
      <c r="AK95" s="88"/>
      <c r="AL95" s="88"/>
      <c r="AM95" s="88"/>
      <c r="AN95" s="88"/>
      <c r="AO95" s="88"/>
      <c r="AP95" s="88"/>
      <c r="AQ95" s="88"/>
      <c r="AR95" s="88"/>
      <c r="AS95" s="88"/>
      <c r="AT95" s="88"/>
      <c r="AU95" s="88"/>
      <c r="AV95" s="88"/>
      <c r="AW95" s="88"/>
      <c r="AX95" s="88"/>
      <c r="AY95" s="88"/>
      <c r="AZ95" s="88"/>
      <c r="BA95" s="88"/>
      <c r="BC95" s="59">
        <f>+Q95-SUM(D95:P95)</f>
        <v>0</v>
      </c>
      <c r="BD95" s="88">
        <f>+Y95-SUM(R95:X95)</f>
        <v>0</v>
      </c>
      <c r="BE95" s="88">
        <f>+AA95-'A1'!M93-'A2'!Z93-'A3'!Q95-'A3'!Y95-'A3'!Z95</f>
        <v>0</v>
      </c>
    </row>
    <row r="96" spans="2:57" s="11" customFormat="1" ht="20.100000000000001" customHeight="1">
      <c r="B96" s="45"/>
      <c r="C96" s="51" t="s">
        <v>194</v>
      </c>
      <c r="D96" s="384"/>
      <c r="E96" s="384"/>
      <c r="F96" s="384"/>
      <c r="G96" s="384"/>
      <c r="H96" s="384"/>
      <c r="I96" s="384"/>
      <c r="J96" s="384"/>
      <c r="K96" s="384"/>
      <c r="L96" s="384"/>
      <c r="M96" s="384"/>
      <c r="N96" s="384"/>
      <c r="O96" s="384"/>
      <c r="P96" s="384"/>
      <c r="Q96" s="392">
        <f t="shared" si="5"/>
        <v>0</v>
      </c>
      <c r="R96" s="384"/>
      <c r="S96" s="384"/>
      <c r="T96" s="384"/>
      <c r="U96" s="384"/>
      <c r="V96" s="384"/>
      <c r="W96" s="384"/>
      <c r="X96" s="384"/>
      <c r="Y96" s="392">
        <f t="shared" si="6"/>
        <v>0</v>
      </c>
      <c r="Z96" s="384"/>
      <c r="AA96" s="383">
        <f>+'A1'!M94+'A2'!Z94+'A3'!Q96+'A3'!Y96+'A3'!Z96</f>
        <v>0</v>
      </c>
      <c r="AB96" s="80"/>
      <c r="AC96" s="10"/>
      <c r="AD96" s="88"/>
      <c r="AE96" s="88"/>
      <c r="AF96" s="88"/>
      <c r="AG96" s="88"/>
      <c r="AH96" s="88"/>
      <c r="AI96" s="88"/>
      <c r="AJ96" s="88"/>
      <c r="AK96" s="88"/>
      <c r="AL96" s="88"/>
      <c r="AM96" s="88"/>
      <c r="AN96" s="88"/>
      <c r="AO96" s="88"/>
      <c r="AP96" s="88"/>
      <c r="AQ96" s="88"/>
      <c r="AR96" s="88"/>
      <c r="AS96" s="88"/>
      <c r="AT96" s="88"/>
      <c r="AU96" s="88"/>
      <c r="AV96" s="88"/>
      <c r="AW96" s="88"/>
      <c r="AX96" s="88"/>
      <c r="AY96" s="88"/>
      <c r="AZ96" s="88"/>
      <c r="BA96" s="88"/>
      <c r="BC96" s="59">
        <f t="shared" si="7"/>
        <v>0</v>
      </c>
      <c r="BD96" s="88">
        <f t="shared" si="8"/>
        <v>0</v>
      </c>
      <c r="BE96" s="88">
        <f>+AA96-'A1'!M94-'A2'!Z94-'A3'!Q96-'A3'!Y96-'A3'!Z96</f>
        <v>0</v>
      </c>
    </row>
    <row r="97" spans="2:57" s="11" customFormat="1" ht="20.100000000000001" customHeight="1">
      <c r="B97" s="46"/>
      <c r="C97" s="49" t="s">
        <v>89</v>
      </c>
      <c r="D97" s="392"/>
      <c r="E97" s="392"/>
      <c r="F97" s="392"/>
      <c r="G97" s="392"/>
      <c r="H97" s="392"/>
      <c r="I97" s="392"/>
      <c r="J97" s="392"/>
      <c r="K97" s="392"/>
      <c r="L97" s="392"/>
      <c r="M97" s="392"/>
      <c r="N97" s="392"/>
      <c r="O97" s="392"/>
      <c r="P97" s="392"/>
      <c r="Q97" s="392"/>
      <c r="R97" s="392"/>
      <c r="S97" s="392"/>
      <c r="T97" s="392"/>
      <c r="U97" s="392"/>
      <c r="V97" s="392"/>
      <c r="W97" s="392"/>
      <c r="X97" s="392"/>
      <c r="Y97" s="392"/>
      <c r="Z97" s="392"/>
      <c r="AA97" s="383"/>
      <c r="AB97" s="80"/>
      <c r="AC97" s="10"/>
      <c r="AD97" s="88"/>
      <c r="AE97" s="88"/>
      <c r="AF97" s="88"/>
      <c r="AG97" s="88"/>
      <c r="AH97" s="88"/>
      <c r="AI97" s="88"/>
      <c r="AJ97" s="88"/>
      <c r="AK97" s="88"/>
      <c r="AL97" s="88"/>
      <c r="AM97" s="88"/>
      <c r="AN97" s="88"/>
      <c r="AO97" s="88"/>
      <c r="AP97" s="88"/>
      <c r="AQ97" s="88"/>
      <c r="AR97" s="88"/>
      <c r="AS97" s="88"/>
      <c r="AT97" s="88"/>
      <c r="AU97" s="88"/>
      <c r="AV97" s="88"/>
      <c r="AW97" s="88"/>
      <c r="AX97" s="88"/>
      <c r="AY97" s="88"/>
      <c r="AZ97" s="88"/>
      <c r="BA97" s="88"/>
      <c r="BC97" s="59"/>
      <c r="BD97" s="88"/>
      <c r="BE97" s="88"/>
    </row>
    <row r="98" spans="2:57" s="11" customFormat="1" ht="20.100000000000001" customHeight="1">
      <c r="B98" s="46"/>
      <c r="C98" s="50" t="s">
        <v>10</v>
      </c>
      <c r="D98" s="385">
        <f t="shared" ref="D98:P98" si="50">SUM(D99:D100)</f>
        <v>0</v>
      </c>
      <c r="E98" s="385">
        <f t="shared" si="50"/>
        <v>0</v>
      </c>
      <c r="F98" s="385">
        <f t="shared" si="50"/>
        <v>0</v>
      </c>
      <c r="G98" s="385">
        <f t="shared" si="50"/>
        <v>0</v>
      </c>
      <c r="H98" s="385">
        <f t="shared" si="50"/>
        <v>0</v>
      </c>
      <c r="I98" s="385">
        <f t="shared" si="50"/>
        <v>0</v>
      </c>
      <c r="J98" s="385">
        <f t="shared" si="50"/>
        <v>0</v>
      </c>
      <c r="K98" s="385">
        <f t="shared" si="50"/>
        <v>0</v>
      </c>
      <c r="L98" s="385">
        <f t="shared" si="50"/>
        <v>0</v>
      </c>
      <c r="M98" s="385">
        <f t="shared" si="50"/>
        <v>0</v>
      </c>
      <c r="N98" s="385">
        <f t="shared" si="50"/>
        <v>0</v>
      </c>
      <c r="O98" s="385">
        <f t="shared" si="50"/>
        <v>0</v>
      </c>
      <c r="P98" s="385">
        <f t="shared" si="50"/>
        <v>0</v>
      </c>
      <c r="Q98" s="392">
        <f t="shared" si="5"/>
        <v>0</v>
      </c>
      <c r="R98" s="385">
        <f t="shared" ref="R98:X98" si="51">SUM(R99:R100)</f>
        <v>0</v>
      </c>
      <c r="S98" s="385">
        <f t="shared" si="51"/>
        <v>0</v>
      </c>
      <c r="T98" s="385">
        <f t="shared" si="51"/>
        <v>0</v>
      </c>
      <c r="U98" s="385">
        <f t="shared" si="51"/>
        <v>0</v>
      </c>
      <c r="V98" s="385">
        <f t="shared" si="51"/>
        <v>0</v>
      </c>
      <c r="W98" s="385">
        <f t="shared" si="51"/>
        <v>0</v>
      </c>
      <c r="X98" s="385">
        <f t="shared" si="51"/>
        <v>0</v>
      </c>
      <c r="Y98" s="392">
        <f t="shared" si="6"/>
        <v>0</v>
      </c>
      <c r="Z98" s="384"/>
      <c r="AA98" s="383">
        <f>+'A1'!M96+'A2'!Z96+'A3'!Q98+'A3'!Y98+'A3'!Z98</f>
        <v>0</v>
      </c>
      <c r="AB98" s="80"/>
      <c r="AC98" s="10"/>
      <c r="AD98" s="88">
        <f t="shared" ref="AD98:BA98" si="52">+D98-SUM(D99:D100)</f>
        <v>0</v>
      </c>
      <c r="AE98" s="88">
        <f t="shared" si="52"/>
        <v>0</v>
      </c>
      <c r="AF98" s="88">
        <f t="shared" si="52"/>
        <v>0</v>
      </c>
      <c r="AG98" s="88">
        <f t="shared" si="52"/>
        <v>0</v>
      </c>
      <c r="AH98" s="88">
        <f t="shared" si="52"/>
        <v>0</v>
      </c>
      <c r="AI98" s="88">
        <f t="shared" si="52"/>
        <v>0</v>
      </c>
      <c r="AJ98" s="88">
        <f t="shared" si="52"/>
        <v>0</v>
      </c>
      <c r="AK98" s="88">
        <f t="shared" si="52"/>
        <v>0</v>
      </c>
      <c r="AL98" s="88">
        <f t="shared" si="52"/>
        <v>0</v>
      </c>
      <c r="AM98" s="88">
        <f t="shared" si="52"/>
        <v>0</v>
      </c>
      <c r="AN98" s="88">
        <f t="shared" si="52"/>
        <v>0</v>
      </c>
      <c r="AO98" s="88">
        <f t="shared" si="52"/>
        <v>0</v>
      </c>
      <c r="AP98" s="88">
        <f t="shared" si="52"/>
        <v>0</v>
      </c>
      <c r="AQ98" s="88">
        <f t="shared" si="52"/>
        <v>0</v>
      </c>
      <c r="AR98" s="88">
        <f t="shared" si="52"/>
        <v>0</v>
      </c>
      <c r="AS98" s="88">
        <f t="shared" si="52"/>
        <v>0</v>
      </c>
      <c r="AT98" s="88">
        <f t="shared" si="52"/>
        <v>0</v>
      </c>
      <c r="AU98" s="88">
        <f t="shared" si="52"/>
        <v>0</v>
      </c>
      <c r="AV98" s="88">
        <f t="shared" si="52"/>
        <v>0</v>
      </c>
      <c r="AW98" s="88">
        <f t="shared" si="52"/>
        <v>0</v>
      </c>
      <c r="AX98" s="88">
        <f t="shared" si="52"/>
        <v>0</v>
      </c>
      <c r="AY98" s="88">
        <f t="shared" si="52"/>
        <v>0</v>
      </c>
      <c r="AZ98" s="88">
        <f t="shared" si="52"/>
        <v>0</v>
      </c>
      <c r="BA98" s="88">
        <f t="shared" si="52"/>
        <v>0</v>
      </c>
      <c r="BC98" s="59">
        <f t="shared" si="7"/>
        <v>0</v>
      </c>
      <c r="BD98" s="88">
        <f t="shared" si="8"/>
        <v>0</v>
      </c>
      <c r="BE98" s="88">
        <f>+AA98-'A1'!M96-'A2'!Z96-'A3'!Q98-'A3'!Y98-'A3'!Z98</f>
        <v>0</v>
      </c>
    </row>
    <row r="99" spans="2:57" s="11" customFormat="1" ht="20.100000000000001" customHeight="1">
      <c r="B99" s="45"/>
      <c r="C99" s="51" t="s">
        <v>52</v>
      </c>
      <c r="D99" s="384"/>
      <c r="E99" s="384"/>
      <c r="F99" s="384"/>
      <c r="G99" s="384"/>
      <c r="H99" s="384"/>
      <c r="I99" s="384"/>
      <c r="J99" s="384"/>
      <c r="K99" s="384"/>
      <c r="L99" s="384"/>
      <c r="M99" s="384"/>
      <c r="N99" s="384"/>
      <c r="O99" s="384"/>
      <c r="P99" s="384"/>
      <c r="Q99" s="392">
        <f t="shared" si="5"/>
        <v>0</v>
      </c>
      <c r="R99" s="384"/>
      <c r="S99" s="384"/>
      <c r="T99" s="384"/>
      <c r="U99" s="384"/>
      <c r="V99" s="384"/>
      <c r="W99" s="384"/>
      <c r="X99" s="384"/>
      <c r="Y99" s="392">
        <f t="shared" si="6"/>
        <v>0</v>
      </c>
      <c r="Z99" s="384"/>
      <c r="AA99" s="383">
        <f>+'A1'!M97+'A2'!Z97+'A3'!Q99+'A3'!Y99+'A3'!Z99</f>
        <v>0</v>
      </c>
      <c r="AB99" s="80"/>
      <c r="AC99" s="10"/>
      <c r="AD99" s="88"/>
      <c r="AE99" s="88"/>
      <c r="AF99" s="88"/>
      <c r="AG99" s="88"/>
      <c r="AH99" s="88"/>
      <c r="AI99" s="88"/>
      <c r="AJ99" s="88"/>
      <c r="AK99" s="88"/>
      <c r="AL99" s="88"/>
      <c r="AM99" s="88"/>
      <c r="AN99" s="88"/>
      <c r="AO99" s="88"/>
      <c r="AP99" s="88"/>
      <c r="AQ99" s="88"/>
      <c r="AR99" s="88"/>
      <c r="AS99" s="88"/>
      <c r="AT99" s="88"/>
      <c r="AU99" s="88"/>
      <c r="AV99" s="88"/>
      <c r="AW99" s="88"/>
      <c r="AX99" s="88"/>
      <c r="AY99" s="88"/>
      <c r="AZ99" s="88"/>
      <c r="BA99" s="88"/>
      <c r="BC99" s="59">
        <f t="shared" si="7"/>
        <v>0</v>
      </c>
      <c r="BD99" s="88">
        <f t="shared" si="8"/>
        <v>0</v>
      </c>
      <c r="BE99" s="88">
        <f>+AA99-'A1'!M97-'A2'!Z97-'A3'!Q99-'A3'!Y99-'A3'!Z99</f>
        <v>0</v>
      </c>
    </row>
    <row r="100" spans="2:57" s="11" customFormat="1" ht="20.100000000000001" customHeight="1">
      <c r="B100" s="45"/>
      <c r="C100" s="38" t="s">
        <v>53</v>
      </c>
      <c r="D100" s="384"/>
      <c r="E100" s="384"/>
      <c r="F100" s="384"/>
      <c r="G100" s="384"/>
      <c r="H100" s="384"/>
      <c r="I100" s="384"/>
      <c r="J100" s="384"/>
      <c r="K100" s="384"/>
      <c r="L100" s="384"/>
      <c r="M100" s="384"/>
      <c r="N100" s="384"/>
      <c r="O100" s="384"/>
      <c r="P100" s="384"/>
      <c r="Q100" s="392">
        <f t="shared" ref="Q100:Q151" si="53">+SUM(D100:P100)</f>
        <v>0</v>
      </c>
      <c r="R100" s="384"/>
      <c r="S100" s="384"/>
      <c r="T100" s="384"/>
      <c r="U100" s="384"/>
      <c r="V100" s="384"/>
      <c r="W100" s="384"/>
      <c r="X100" s="384"/>
      <c r="Y100" s="392">
        <f t="shared" ref="Y100:Y151" si="54">+SUM(R100:X100)</f>
        <v>0</v>
      </c>
      <c r="Z100" s="384"/>
      <c r="AA100" s="383">
        <f>+'A1'!M98+'A2'!Z98+'A3'!Q100+'A3'!Y100+'A3'!Z100</f>
        <v>0</v>
      </c>
      <c r="AB100" s="80"/>
      <c r="AC100" s="10"/>
      <c r="AD100" s="88"/>
      <c r="AE100" s="88"/>
      <c r="AF100" s="88"/>
      <c r="AG100" s="88"/>
      <c r="AH100" s="88"/>
      <c r="AI100" s="88"/>
      <c r="AJ100" s="88"/>
      <c r="AK100" s="88"/>
      <c r="AL100" s="88"/>
      <c r="AM100" s="88"/>
      <c r="AN100" s="88"/>
      <c r="AO100" s="88"/>
      <c r="AP100" s="88"/>
      <c r="AQ100" s="88"/>
      <c r="AR100" s="88"/>
      <c r="AS100" s="88"/>
      <c r="AT100" s="88"/>
      <c r="AU100" s="88"/>
      <c r="AV100" s="88"/>
      <c r="AW100" s="88"/>
      <c r="AX100" s="88"/>
      <c r="AY100" s="88"/>
      <c r="AZ100" s="88"/>
      <c r="BA100" s="88"/>
      <c r="BC100" s="59">
        <f t="shared" ref="BC100:BC150" si="55">+Q100-SUM(D100:P100)</f>
        <v>0</v>
      </c>
      <c r="BD100" s="88">
        <f t="shared" ref="BD100:BD150" si="56">+Y100-SUM(R100:X100)</f>
        <v>0</v>
      </c>
      <c r="BE100" s="88">
        <f>+AA100-'A1'!M98-'A2'!Z98-'A3'!Q100-'A3'!Y100-'A3'!Z100</f>
        <v>0</v>
      </c>
    </row>
    <row r="101" spans="2:57" s="11" customFormat="1" ht="20.100000000000001" customHeight="1">
      <c r="B101" s="45"/>
      <c r="C101" s="37" t="s">
        <v>11</v>
      </c>
      <c r="D101" s="385">
        <f t="shared" ref="D101:P101" si="57">SUM(D102:D103)</f>
        <v>0</v>
      </c>
      <c r="E101" s="385">
        <f t="shared" si="57"/>
        <v>0</v>
      </c>
      <c r="F101" s="385">
        <f t="shared" si="57"/>
        <v>0</v>
      </c>
      <c r="G101" s="385">
        <f t="shared" si="57"/>
        <v>0</v>
      </c>
      <c r="H101" s="385">
        <f t="shared" si="57"/>
        <v>0</v>
      </c>
      <c r="I101" s="385">
        <f t="shared" si="57"/>
        <v>0</v>
      </c>
      <c r="J101" s="385">
        <f t="shared" si="57"/>
        <v>0</v>
      </c>
      <c r="K101" s="385">
        <f t="shared" si="57"/>
        <v>0</v>
      </c>
      <c r="L101" s="385">
        <f t="shared" si="57"/>
        <v>0</v>
      </c>
      <c r="M101" s="385">
        <f t="shared" si="57"/>
        <v>0</v>
      </c>
      <c r="N101" s="385">
        <f t="shared" si="57"/>
        <v>0</v>
      </c>
      <c r="O101" s="385">
        <f t="shared" si="57"/>
        <v>0</v>
      </c>
      <c r="P101" s="385">
        <f t="shared" si="57"/>
        <v>0</v>
      </c>
      <c r="Q101" s="392">
        <f t="shared" si="53"/>
        <v>0</v>
      </c>
      <c r="R101" s="385">
        <f t="shared" ref="R101:X101" si="58">SUM(R102:R103)</f>
        <v>0</v>
      </c>
      <c r="S101" s="385">
        <f t="shared" si="58"/>
        <v>0</v>
      </c>
      <c r="T101" s="385">
        <f t="shared" si="58"/>
        <v>0</v>
      </c>
      <c r="U101" s="385">
        <f t="shared" si="58"/>
        <v>0</v>
      </c>
      <c r="V101" s="385">
        <f t="shared" si="58"/>
        <v>0</v>
      </c>
      <c r="W101" s="385">
        <f t="shared" si="58"/>
        <v>0</v>
      </c>
      <c r="X101" s="385">
        <f t="shared" si="58"/>
        <v>0</v>
      </c>
      <c r="Y101" s="392">
        <f t="shared" si="54"/>
        <v>0</v>
      </c>
      <c r="Z101" s="384"/>
      <c r="AA101" s="383">
        <f>+'A1'!M99+'A2'!Z99+'A3'!Q101+'A3'!Y101+'A3'!Z101</f>
        <v>0</v>
      </c>
      <c r="AB101" s="80"/>
      <c r="AC101" s="10"/>
      <c r="AD101" s="88">
        <f t="shared" ref="AD101:BA101" si="59">+D101-SUM(D102:D103)</f>
        <v>0</v>
      </c>
      <c r="AE101" s="88">
        <f t="shared" si="59"/>
        <v>0</v>
      </c>
      <c r="AF101" s="88">
        <f t="shared" si="59"/>
        <v>0</v>
      </c>
      <c r="AG101" s="88">
        <f t="shared" si="59"/>
        <v>0</v>
      </c>
      <c r="AH101" s="88">
        <f t="shared" si="59"/>
        <v>0</v>
      </c>
      <c r="AI101" s="88">
        <f t="shared" si="59"/>
        <v>0</v>
      </c>
      <c r="AJ101" s="88">
        <f t="shared" si="59"/>
        <v>0</v>
      </c>
      <c r="AK101" s="88">
        <f t="shared" si="59"/>
        <v>0</v>
      </c>
      <c r="AL101" s="88">
        <f t="shared" si="59"/>
        <v>0</v>
      </c>
      <c r="AM101" s="88">
        <f t="shared" si="59"/>
        <v>0</v>
      </c>
      <c r="AN101" s="88">
        <f t="shared" si="59"/>
        <v>0</v>
      </c>
      <c r="AO101" s="88">
        <f t="shared" si="59"/>
        <v>0</v>
      </c>
      <c r="AP101" s="88">
        <f t="shared" si="59"/>
        <v>0</v>
      </c>
      <c r="AQ101" s="88">
        <f t="shared" si="59"/>
        <v>0</v>
      </c>
      <c r="AR101" s="88">
        <f t="shared" si="59"/>
        <v>0</v>
      </c>
      <c r="AS101" s="88">
        <f t="shared" si="59"/>
        <v>0</v>
      </c>
      <c r="AT101" s="88">
        <f t="shared" si="59"/>
        <v>0</v>
      </c>
      <c r="AU101" s="88">
        <f t="shared" si="59"/>
        <v>0</v>
      </c>
      <c r="AV101" s="88">
        <f t="shared" si="59"/>
        <v>0</v>
      </c>
      <c r="AW101" s="88">
        <f t="shared" si="59"/>
        <v>0</v>
      </c>
      <c r="AX101" s="88">
        <f t="shared" si="59"/>
        <v>0</v>
      </c>
      <c r="AY101" s="88">
        <f t="shared" si="59"/>
        <v>0</v>
      </c>
      <c r="AZ101" s="88">
        <f t="shared" si="59"/>
        <v>0</v>
      </c>
      <c r="BA101" s="88">
        <f t="shared" si="59"/>
        <v>0</v>
      </c>
      <c r="BC101" s="59">
        <f t="shared" si="55"/>
        <v>0</v>
      </c>
      <c r="BD101" s="88">
        <f t="shared" si="56"/>
        <v>0</v>
      </c>
      <c r="BE101" s="88">
        <f>+AA101-'A1'!M99-'A2'!Z99-'A3'!Q101-'A3'!Y101-'A3'!Z101</f>
        <v>0</v>
      </c>
    </row>
    <row r="102" spans="2:57" s="11" customFormat="1" ht="20.100000000000001" customHeight="1">
      <c r="B102" s="46"/>
      <c r="C102" s="38" t="s">
        <v>52</v>
      </c>
      <c r="D102" s="384"/>
      <c r="E102" s="384"/>
      <c r="F102" s="384"/>
      <c r="G102" s="384"/>
      <c r="H102" s="384"/>
      <c r="I102" s="384"/>
      <c r="J102" s="384"/>
      <c r="K102" s="384"/>
      <c r="L102" s="384"/>
      <c r="M102" s="384"/>
      <c r="N102" s="384"/>
      <c r="O102" s="384"/>
      <c r="P102" s="384"/>
      <c r="Q102" s="392">
        <f>+SUM(D102:P102)</f>
        <v>0</v>
      </c>
      <c r="R102" s="384"/>
      <c r="S102" s="384"/>
      <c r="T102" s="384"/>
      <c r="U102" s="384"/>
      <c r="V102" s="384"/>
      <c r="W102" s="384"/>
      <c r="X102" s="384"/>
      <c r="Y102" s="392">
        <f t="shared" si="54"/>
        <v>0</v>
      </c>
      <c r="Z102" s="384"/>
      <c r="AA102" s="383">
        <f>+'A1'!M100+'A2'!Z100+'A3'!Q102+'A3'!Y102+'A3'!Z102</f>
        <v>0</v>
      </c>
      <c r="AB102" s="80"/>
      <c r="AC102" s="10"/>
      <c r="AD102" s="88"/>
      <c r="AE102" s="88"/>
      <c r="AF102" s="88"/>
      <c r="AG102" s="88"/>
      <c r="AH102" s="88"/>
      <c r="AI102" s="88"/>
      <c r="AJ102" s="88"/>
      <c r="AK102" s="88"/>
      <c r="AL102" s="88"/>
      <c r="AM102" s="88"/>
      <c r="AN102" s="88"/>
      <c r="AO102" s="88"/>
      <c r="AP102" s="88"/>
      <c r="AQ102" s="88"/>
      <c r="AR102" s="88"/>
      <c r="AS102" s="88"/>
      <c r="AT102" s="88"/>
      <c r="AU102" s="88"/>
      <c r="AV102" s="88"/>
      <c r="AW102" s="88"/>
      <c r="AX102" s="88"/>
      <c r="AY102" s="88"/>
      <c r="AZ102" s="88"/>
      <c r="BA102" s="88"/>
      <c r="BC102" s="59">
        <f t="shared" si="55"/>
        <v>0</v>
      </c>
      <c r="BD102" s="88">
        <f t="shared" si="56"/>
        <v>0</v>
      </c>
      <c r="BE102" s="88">
        <f>+AA102-'A1'!M100-'A2'!Z100-'A3'!Q102-'A3'!Y102-'A3'!Z102</f>
        <v>0</v>
      </c>
    </row>
    <row r="103" spans="2:57" s="11" customFormat="1" ht="20.100000000000001" customHeight="1">
      <c r="B103" s="46"/>
      <c r="C103" s="38" t="s">
        <v>53</v>
      </c>
      <c r="D103" s="384"/>
      <c r="E103" s="384"/>
      <c r="F103" s="384"/>
      <c r="G103" s="384"/>
      <c r="H103" s="384"/>
      <c r="I103" s="384"/>
      <c r="J103" s="384"/>
      <c r="K103" s="384"/>
      <c r="L103" s="384"/>
      <c r="M103" s="384"/>
      <c r="N103" s="384"/>
      <c r="O103" s="384"/>
      <c r="P103" s="384"/>
      <c r="Q103" s="392">
        <f t="shared" si="53"/>
        <v>0</v>
      </c>
      <c r="R103" s="384"/>
      <c r="S103" s="384"/>
      <c r="T103" s="384"/>
      <c r="U103" s="384"/>
      <c r="V103" s="384"/>
      <c r="W103" s="384"/>
      <c r="X103" s="384"/>
      <c r="Y103" s="392">
        <f t="shared" si="54"/>
        <v>0</v>
      </c>
      <c r="Z103" s="384"/>
      <c r="AA103" s="383">
        <f>+'A1'!M101+'A2'!Z101+'A3'!Q103+'A3'!Y103+'A3'!Z103</f>
        <v>0</v>
      </c>
      <c r="AB103" s="80"/>
      <c r="AC103" s="10"/>
      <c r="AD103" s="88"/>
      <c r="AE103" s="88"/>
      <c r="AF103" s="88"/>
      <c r="AG103" s="88"/>
      <c r="AH103" s="88"/>
      <c r="AI103" s="88"/>
      <c r="AJ103" s="88"/>
      <c r="AK103" s="88"/>
      <c r="AL103" s="88"/>
      <c r="AM103" s="88"/>
      <c r="AN103" s="88"/>
      <c r="AO103" s="88"/>
      <c r="AP103" s="88"/>
      <c r="AQ103" s="88"/>
      <c r="AR103" s="88"/>
      <c r="AS103" s="88"/>
      <c r="AT103" s="88"/>
      <c r="AU103" s="88"/>
      <c r="AV103" s="88"/>
      <c r="AW103" s="88"/>
      <c r="AX103" s="88"/>
      <c r="AY103" s="88"/>
      <c r="AZ103" s="88"/>
      <c r="BA103" s="88"/>
      <c r="BC103" s="59">
        <f t="shared" si="55"/>
        <v>0</v>
      </c>
      <c r="BD103" s="88">
        <f t="shared" si="56"/>
        <v>0</v>
      </c>
      <c r="BE103" s="88">
        <f>+AA103-'A1'!M101-'A2'!Z101-'A3'!Q103-'A3'!Y103-'A3'!Z103</f>
        <v>0</v>
      </c>
    </row>
    <row r="104" spans="2:57" s="11" customFormat="1" ht="20.100000000000001" customHeight="1">
      <c r="B104" s="46"/>
      <c r="C104" s="38"/>
      <c r="D104" s="385"/>
      <c r="E104" s="385"/>
      <c r="F104" s="385"/>
      <c r="G104" s="385"/>
      <c r="H104" s="385"/>
      <c r="I104" s="385"/>
      <c r="J104" s="385"/>
      <c r="K104" s="385"/>
      <c r="L104" s="385"/>
      <c r="M104" s="385"/>
      <c r="N104" s="385"/>
      <c r="O104" s="385"/>
      <c r="P104" s="385"/>
      <c r="Q104" s="412"/>
      <c r="R104" s="385"/>
      <c r="S104" s="385"/>
      <c r="T104" s="385"/>
      <c r="U104" s="385"/>
      <c r="V104" s="385"/>
      <c r="W104" s="385"/>
      <c r="X104" s="385"/>
      <c r="Y104" s="412"/>
      <c r="Z104" s="385"/>
      <c r="AA104" s="382"/>
      <c r="AB104" s="80"/>
      <c r="AC104" s="10"/>
      <c r="AD104" s="88"/>
      <c r="AE104" s="88"/>
      <c r="AF104" s="88"/>
      <c r="AG104" s="88"/>
      <c r="AH104" s="88"/>
      <c r="AI104" s="88"/>
      <c r="AJ104" s="88"/>
      <c r="AK104" s="88"/>
      <c r="AL104" s="88"/>
      <c r="AM104" s="88"/>
      <c r="AN104" s="88"/>
      <c r="AO104" s="88"/>
      <c r="AP104" s="88"/>
      <c r="AQ104" s="88"/>
      <c r="AR104" s="88"/>
      <c r="AS104" s="88"/>
      <c r="AT104" s="88"/>
      <c r="AU104" s="88"/>
      <c r="AV104" s="88"/>
      <c r="AW104" s="88"/>
      <c r="AX104" s="88"/>
      <c r="AY104" s="88"/>
      <c r="AZ104" s="88"/>
      <c r="BA104" s="88"/>
      <c r="BC104" s="59"/>
      <c r="BD104" s="88"/>
      <c r="BE104" s="88"/>
    </row>
    <row r="105" spans="2:57" s="11" customFormat="1" ht="20.100000000000001" customHeight="1">
      <c r="B105" s="46"/>
      <c r="C105" s="38" t="s">
        <v>78</v>
      </c>
      <c r="D105" s="384"/>
      <c r="E105" s="384"/>
      <c r="F105" s="384"/>
      <c r="G105" s="384"/>
      <c r="H105" s="384"/>
      <c r="I105" s="384"/>
      <c r="J105" s="384"/>
      <c r="K105" s="384"/>
      <c r="L105" s="384"/>
      <c r="M105" s="384"/>
      <c r="N105" s="384"/>
      <c r="O105" s="384"/>
      <c r="P105" s="384"/>
      <c r="Q105" s="392">
        <f t="shared" si="53"/>
        <v>0</v>
      </c>
      <c r="R105" s="384"/>
      <c r="S105" s="384"/>
      <c r="T105" s="384"/>
      <c r="U105" s="384"/>
      <c r="V105" s="384"/>
      <c r="W105" s="384"/>
      <c r="X105" s="384"/>
      <c r="Y105" s="392">
        <f t="shared" si="54"/>
        <v>0</v>
      </c>
      <c r="Z105" s="384"/>
      <c r="AA105" s="383">
        <f>+'A1'!M103+'A2'!Z103+'A3'!Q105+'A3'!Y105+'A3'!Z105</f>
        <v>0</v>
      </c>
      <c r="AB105" s="80"/>
      <c r="AC105" s="10"/>
      <c r="AD105" s="88">
        <f>+D101-SUM(D105:D110)</f>
        <v>0</v>
      </c>
      <c r="AE105" s="88">
        <f t="shared" ref="AE105:BA105" si="60">+E101-SUM(E105:E110)</f>
        <v>0</v>
      </c>
      <c r="AF105" s="88">
        <f t="shared" si="60"/>
        <v>0</v>
      </c>
      <c r="AG105" s="88">
        <f t="shared" si="60"/>
        <v>0</v>
      </c>
      <c r="AH105" s="88">
        <f t="shared" si="60"/>
        <v>0</v>
      </c>
      <c r="AI105" s="88">
        <f t="shared" si="60"/>
        <v>0</v>
      </c>
      <c r="AJ105" s="88">
        <f t="shared" si="60"/>
        <v>0</v>
      </c>
      <c r="AK105" s="88">
        <f t="shared" si="60"/>
        <v>0</v>
      </c>
      <c r="AL105" s="88">
        <f t="shared" si="60"/>
        <v>0</v>
      </c>
      <c r="AM105" s="88">
        <f t="shared" si="60"/>
        <v>0</v>
      </c>
      <c r="AN105" s="88">
        <f t="shared" si="60"/>
        <v>0</v>
      </c>
      <c r="AO105" s="88">
        <f t="shared" si="60"/>
        <v>0</v>
      </c>
      <c r="AP105" s="88">
        <f t="shared" si="60"/>
        <v>0</v>
      </c>
      <c r="AQ105" s="88">
        <f t="shared" si="60"/>
        <v>0</v>
      </c>
      <c r="AR105" s="88">
        <f t="shared" si="60"/>
        <v>0</v>
      </c>
      <c r="AS105" s="88">
        <f t="shared" si="60"/>
        <v>0</v>
      </c>
      <c r="AT105" s="88">
        <f t="shared" si="60"/>
        <v>0</v>
      </c>
      <c r="AU105" s="88">
        <f t="shared" si="60"/>
        <v>0</v>
      </c>
      <c r="AV105" s="88">
        <f t="shared" si="60"/>
        <v>0</v>
      </c>
      <c r="AW105" s="88">
        <f t="shared" si="60"/>
        <v>0</v>
      </c>
      <c r="AX105" s="88">
        <f t="shared" si="60"/>
        <v>0</v>
      </c>
      <c r="AY105" s="88">
        <f t="shared" si="60"/>
        <v>0</v>
      </c>
      <c r="AZ105" s="88">
        <f t="shared" si="60"/>
        <v>0</v>
      </c>
      <c r="BA105" s="88">
        <f t="shared" si="60"/>
        <v>0</v>
      </c>
      <c r="BC105" s="59">
        <f t="shared" si="55"/>
        <v>0</v>
      </c>
      <c r="BD105" s="88">
        <f t="shared" si="56"/>
        <v>0</v>
      </c>
      <c r="BE105" s="88">
        <f>+AA105-'A1'!M103-'A2'!Z103-'A3'!Q105-'A3'!Y105-'A3'!Z105</f>
        <v>0</v>
      </c>
    </row>
    <row r="106" spans="2:57" s="11" customFormat="1" ht="20.100000000000001" customHeight="1">
      <c r="B106" s="46"/>
      <c r="C106" s="38" t="s">
        <v>64</v>
      </c>
      <c r="D106" s="384"/>
      <c r="E106" s="384"/>
      <c r="F106" s="384"/>
      <c r="G106" s="384"/>
      <c r="H106" s="384"/>
      <c r="I106" s="384"/>
      <c r="J106" s="384"/>
      <c r="K106" s="384"/>
      <c r="L106" s="384"/>
      <c r="M106" s="384"/>
      <c r="N106" s="384"/>
      <c r="O106" s="384"/>
      <c r="P106" s="384"/>
      <c r="Q106" s="392">
        <f t="shared" si="53"/>
        <v>0</v>
      </c>
      <c r="R106" s="384"/>
      <c r="S106" s="384"/>
      <c r="T106" s="384"/>
      <c r="U106" s="384"/>
      <c r="V106" s="384"/>
      <c r="W106" s="384"/>
      <c r="X106" s="384"/>
      <c r="Y106" s="392">
        <f t="shared" si="54"/>
        <v>0</v>
      </c>
      <c r="Z106" s="384"/>
      <c r="AA106" s="383">
        <f>+'A1'!M104+'A2'!Z104+'A3'!Q106+'A3'!Y106+'A3'!Z106</f>
        <v>0</v>
      </c>
      <c r="AB106" s="80"/>
      <c r="AC106" s="10"/>
      <c r="AD106" s="88"/>
      <c r="AE106" s="88"/>
      <c r="AF106" s="88"/>
      <c r="AG106" s="88"/>
      <c r="AH106" s="88"/>
      <c r="AI106" s="88"/>
      <c r="AJ106" s="88"/>
      <c r="AK106" s="88"/>
      <c r="AL106" s="88"/>
      <c r="AM106" s="88"/>
      <c r="AN106" s="88"/>
      <c r="AO106" s="88"/>
      <c r="AP106" s="88"/>
      <c r="AQ106" s="88"/>
      <c r="AR106" s="88"/>
      <c r="AS106" s="88"/>
      <c r="AT106" s="88"/>
      <c r="AU106" s="88"/>
      <c r="AV106" s="88"/>
      <c r="AW106" s="88"/>
      <c r="AX106" s="88"/>
      <c r="AY106" s="88"/>
      <c r="AZ106" s="88"/>
      <c r="BA106" s="88"/>
      <c r="BC106" s="59">
        <f t="shared" si="55"/>
        <v>0</v>
      </c>
      <c r="BD106" s="88">
        <f t="shared" si="56"/>
        <v>0</v>
      </c>
      <c r="BE106" s="88">
        <f>+AA106-'A1'!M104-'A2'!Z104-'A3'!Q106-'A3'!Y106-'A3'!Z106</f>
        <v>0</v>
      </c>
    </row>
    <row r="107" spans="2:57" s="11" customFormat="1" ht="20.100000000000001" customHeight="1">
      <c r="B107" s="46"/>
      <c r="C107" s="38" t="s">
        <v>119</v>
      </c>
      <c r="D107" s="384"/>
      <c r="E107" s="384"/>
      <c r="F107" s="384"/>
      <c r="G107" s="384"/>
      <c r="H107" s="384"/>
      <c r="I107" s="384"/>
      <c r="J107" s="384"/>
      <c r="K107" s="384"/>
      <c r="L107" s="384"/>
      <c r="M107" s="384"/>
      <c r="N107" s="384"/>
      <c r="O107" s="384"/>
      <c r="P107" s="384"/>
      <c r="Q107" s="392">
        <f t="shared" si="53"/>
        <v>0</v>
      </c>
      <c r="R107" s="384"/>
      <c r="S107" s="384"/>
      <c r="T107" s="384"/>
      <c r="U107" s="384"/>
      <c r="V107" s="384"/>
      <c r="W107" s="384"/>
      <c r="X107" s="384"/>
      <c r="Y107" s="392">
        <f t="shared" si="54"/>
        <v>0</v>
      </c>
      <c r="Z107" s="384"/>
      <c r="AA107" s="383">
        <f>+'A1'!M105+'A2'!Z105+'A3'!Q107+'A3'!Y107+'A3'!Z107</f>
        <v>0</v>
      </c>
      <c r="AB107" s="80"/>
      <c r="AC107" s="10"/>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C107" s="59">
        <f>+Q107-SUM(D107:P107)</f>
        <v>0</v>
      </c>
      <c r="BD107" s="88">
        <f>+Y107-SUM(R107:X107)</f>
        <v>0</v>
      </c>
      <c r="BE107" s="88">
        <f>+AA107-'A1'!M105-'A2'!Z105-'A3'!Q107-'A3'!Y107-'A3'!Z107</f>
        <v>0</v>
      </c>
    </row>
    <row r="108" spans="2:57" s="11" customFormat="1" ht="20.100000000000001" customHeight="1">
      <c r="B108" s="46"/>
      <c r="C108" s="38" t="s">
        <v>79</v>
      </c>
      <c r="D108" s="384"/>
      <c r="E108" s="384"/>
      <c r="F108" s="384"/>
      <c r="G108" s="384"/>
      <c r="H108" s="384"/>
      <c r="I108" s="384"/>
      <c r="J108" s="384"/>
      <c r="K108" s="384"/>
      <c r="L108" s="384"/>
      <c r="M108" s="384"/>
      <c r="N108" s="384"/>
      <c r="O108" s="384"/>
      <c r="P108" s="384"/>
      <c r="Q108" s="392">
        <f t="shared" si="53"/>
        <v>0</v>
      </c>
      <c r="R108" s="384"/>
      <c r="S108" s="384"/>
      <c r="T108" s="384"/>
      <c r="U108" s="384"/>
      <c r="V108" s="384"/>
      <c r="W108" s="384"/>
      <c r="X108" s="384"/>
      <c r="Y108" s="392">
        <f t="shared" si="54"/>
        <v>0</v>
      </c>
      <c r="Z108" s="384"/>
      <c r="AA108" s="383">
        <f>+'A1'!M106+'A2'!Z106+'A3'!Q108+'A3'!Y108+'A3'!Z108</f>
        <v>0</v>
      </c>
      <c r="AB108" s="80"/>
      <c r="AC108" s="10"/>
      <c r="AD108" s="88"/>
      <c r="AE108" s="88"/>
      <c r="AF108" s="88"/>
      <c r="AG108" s="88"/>
      <c r="AH108" s="88"/>
      <c r="AI108" s="88"/>
      <c r="AJ108" s="88"/>
      <c r="AK108" s="88"/>
      <c r="AL108" s="88"/>
      <c r="AM108" s="88"/>
      <c r="AN108" s="88"/>
      <c r="AO108" s="88"/>
      <c r="AP108" s="88"/>
      <c r="AQ108" s="88"/>
      <c r="AR108" s="88"/>
      <c r="AS108" s="88"/>
      <c r="AT108" s="88"/>
      <c r="AU108" s="88"/>
      <c r="AV108" s="88"/>
      <c r="AW108" s="88"/>
      <c r="AX108" s="88"/>
      <c r="AY108" s="88"/>
      <c r="AZ108" s="88"/>
      <c r="BA108" s="88"/>
      <c r="BC108" s="59">
        <f t="shared" si="55"/>
        <v>0</v>
      </c>
      <c r="BD108" s="88">
        <f t="shared" si="56"/>
        <v>0</v>
      </c>
      <c r="BE108" s="88">
        <f>+AA108-'A1'!M106-'A2'!Z106-'A3'!Q108-'A3'!Y108-'A3'!Z108</f>
        <v>0</v>
      </c>
    </row>
    <row r="109" spans="2:57" s="11" customFormat="1" ht="20.100000000000001" customHeight="1">
      <c r="B109" s="46"/>
      <c r="C109" s="38" t="s">
        <v>45</v>
      </c>
      <c r="D109" s="384"/>
      <c r="E109" s="384"/>
      <c r="F109" s="384"/>
      <c r="G109" s="384"/>
      <c r="H109" s="384"/>
      <c r="I109" s="384"/>
      <c r="J109" s="384"/>
      <c r="K109" s="384"/>
      <c r="L109" s="384"/>
      <c r="M109" s="384"/>
      <c r="N109" s="384"/>
      <c r="O109" s="384"/>
      <c r="P109" s="384"/>
      <c r="Q109" s="392">
        <f t="shared" si="53"/>
        <v>0</v>
      </c>
      <c r="R109" s="384"/>
      <c r="S109" s="384"/>
      <c r="T109" s="384"/>
      <c r="U109" s="384"/>
      <c r="V109" s="384"/>
      <c r="W109" s="384"/>
      <c r="X109" s="384"/>
      <c r="Y109" s="392">
        <f t="shared" si="54"/>
        <v>0</v>
      </c>
      <c r="Z109" s="384"/>
      <c r="AA109" s="383">
        <f>+'A1'!M107+'A2'!Z107+'A3'!Q109+'A3'!Y109+'A3'!Z109</f>
        <v>0</v>
      </c>
      <c r="AB109" s="80"/>
      <c r="AC109" s="10"/>
      <c r="AD109" s="88"/>
      <c r="AE109" s="88"/>
      <c r="AF109" s="88"/>
      <c r="AG109" s="88"/>
      <c r="AH109" s="88"/>
      <c r="AI109" s="88"/>
      <c r="AJ109" s="88"/>
      <c r="AK109" s="88"/>
      <c r="AL109" s="88"/>
      <c r="AM109" s="88"/>
      <c r="AN109" s="88"/>
      <c r="AO109" s="88"/>
      <c r="AP109" s="88"/>
      <c r="AQ109" s="88"/>
      <c r="AR109" s="88"/>
      <c r="AS109" s="88"/>
      <c r="AT109" s="88"/>
      <c r="AU109" s="88"/>
      <c r="AV109" s="88"/>
      <c r="AW109" s="88"/>
      <c r="AX109" s="88"/>
      <c r="AY109" s="88"/>
      <c r="AZ109" s="88"/>
      <c r="BA109" s="88"/>
      <c r="BC109" s="59">
        <f t="shared" si="55"/>
        <v>0</v>
      </c>
      <c r="BD109" s="88">
        <f t="shared" si="56"/>
        <v>0</v>
      </c>
      <c r="BE109" s="88">
        <f>+AA109-'A1'!M107-'A2'!Z107-'A3'!Q109-'A3'!Y109-'A3'!Z109</f>
        <v>0</v>
      </c>
    </row>
    <row r="110" spans="2:57" s="21" customFormat="1" ht="20.100000000000001" customHeight="1">
      <c r="B110" s="42"/>
      <c r="C110" s="38" t="s">
        <v>96</v>
      </c>
      <c r="D110" s="384"/>
      <c r="E110" s="384"/>
      <c r="F110" s="384"/>
      <c r="G110" s="384"/>
      <c r="H110" s="384"/>
      <c r="I110" s="384"/>
      <c r="J110" s="384"/>
      <c r="K110" s="384"/>
      <c r="L110" s="384"/>
      <c r="M110" s="384"/>
      <c r="N110" s="384"/>
      <c r="O110" s="384"/>
      <c r="P110" s="384"/>
      <c r="Q110" s="392">
        <f t="shared" si="53"/>
        <v>0</v>
      </c>
      <c r="R110" s="384"/>
      <c r="S110" s="384"/>
      <c r="T110" s="384"/>
      <c r="U110" s="384"/>
      <c r="V110" s="384"/>
      <c r="W110" s="384"/>
      <c r="X110" s="384"/>
      <c r="Y110" s="392">
        <f t="shared" si="54"/>
        <v>0</v>
      </c>
      <c r="Z110" s="384"/>
      <c r="AA110" s="383">
        <f>+'A1'!M108+'A2'!Z108+'A3'!Q110+'A3'!Y110+'A3'!Z110</f>
        <v>0</v>
      </c>
      <c r="AB110" s="80"/>
      <c r="AC110" s="10"/>
      <c r="AD110" s="88"/>
      <c r="AE110" s="88"/>
      <c r="AF110" s="88"/>
      <c r="AG110" s="88"/>
      <c r="AH110" s="88"/>
      <c r="AI110" s="88"/>
      <c r="AJ110" s="88"/>
      <c r="AK110" s="88"/>
      <c r="AL110" s="88"/>
      <c r="AM110" s="88"/>
      <c r="AN110" s="88"/>
      <c r="AO110" s="88"/>
      <c r="AP110" s="88"/>
      <c r="AQ110" s="88"/>
      <c r="AR110" s="88"/>
      <c r="AS110" s="88"/>
      <c r="AT110" s="88"/>
      <c r="AU110" s="88"/>
      <c r="AV110" s="88"/>
      <c r="AW110" s="88"/>
      <c r="AX110" s="88"/>
      <c r="AY110" s="88"/>
      <c r="AZ110" s="88"/>
      <c r="BA110" s="88"/>
      <c r="BB110" s="11"/>
      <c r="BC110" s="59"/>
      <c r="BD110" s="88"/>
      <c r="BE110" s="88">
        <f>+AA110-'A1'!M108-'A2'!Z108-'A3'!Q110-'A3'!Y110-'A3'!Z110</f>
        <v>0</v>
      </c>
    </row>
    <row r="111" spans="2:57" s="11" customFormat="1" ht="20.100000000000001" customHeight="1">
      <c r="B111" s="46"/>
      <c r="C111" s="38"/>
      <c r="D111" s="385"/>
      <c r="E111" s="385"/>
      <c r="F111" s="385"/>
      <c r="G111" s="385"/>
      <c r="H111" s="385"/>
      <c r="I111" s="385"/>
      <c r="J111" s="385"/>
      <c r="K111" s="385"/>
      <c r="L111" s="385"/>
      <c r="M111" s="385"/>
      <c r="N111" s="385"/>
      <c r="O111" s="385"/>
      <c r="P111" s="385"/>
      <c r="Q111" s="392"/>
      <c r="R111" s="385"/>
      <c r="S111" s="385"/>
      <c r="T111" s="385"/>
      <c r="U111" s="385"/>
      <c r="V111" s="385"/>
      <c r="W111" s="385"/>
      <c r="X111" s="385"/>
      <c r="Y111" s="412"/>
      <c r="Z111" s="385"/>
      <c r="AA111" s="382"/>
      <c r="AB111" s="80"/>
      <c r="AC111" s="10"/>
      <c r="AD111" s="88"/>
      <c r="AE111" s="88"/>
      <c r="AF111" s="88"/>
      <c r="AG111" s="88"/>
      <c r="AH111" s="88"/>
      <c r="AI111" s="88"/>
      <c r="AJ111" s="88"/>
      <c r="AK111" s="88"/>
      <c r="AL111" s="88"/>
      <c r="AM111" s="88"/>
      <c r="AN111" s="88"/>
      <c r="AO111" s="88"/>
      <c r="AP111" s="88"/>
      <c r="AQ111" s="88"/>
      <c r="AR111" s="88"/>
      <c r="AS111" s="88"/>
      <c r="AT111" s="88"/>
      <c r="AU111" s="88"/>
      <c r="AV111" s="88"/>
      <c r="AW111" s="88"/>
      <c r="AX111" s="88"/>
      <c r="AY111" s="88"/>
      <c r="AZ111" s="88"/>
      <c r="BA111" s="88"/>
      <c r="BC111" s="59"/>
      <c r="BD111" s="88"/>
      <c r="BE111" s="88"/>
    </row>
    <row r="112" spans="2:57" s="11" customFormat="1" ht="20.100000000000001" customHeight="1">
      <c r="B112" s="46"/>
      <c r="C112" s="37" t="s">
        <v>12</v>
      </c>
      <c r="D112" s="385">
        <f t="shared" ref="D112:P112" si="61">SUM(D113:D114)</f>
        <v>0</v>
      </c>
      <c r="E112" s="385">
        <f t="shared" si="61"/>
        <v>0</v>
      </c>
      <c r="F112" s="385">
        <f t="shared" si="61"/>
        <v>0</v>
      </c>
      <c r="G112" s="385">
        <f t="shared" si="61"/>
        <v>0</v>
      </c>
      <c r="H112" s="385">
        <f t="shared" si="61"/>
        <v>0</v>
      </c>
      <c r="I112" s="385">
        <f t="shared" si="61"/>
        <v>0</v>
      </c>
      <c r="J112" s="385">
        <f t="shared" si="61"/>
        <v>0</v>
      </c>
      <c r="K112" s="385">
        <f t="shared" si="61"/>
        <v>0</v>
      </c>
      <c r="L112" s="385">
        <f t="shared" si="61"/>
        <v>0</v>
      </c>
      <c r="M112" s="385">
        <f t="shared" si="61"/>
        <v>0</v>
      </c>
      <c r="N112" s="385">
        <f t="shared" si="61"/>
        <v>0</v>
      </c>
      <c r="O112" s="385">
        <f t="shared" si="61"/>
        <v>0</v>
      </c>
      <c r="P112" s="385">
        <f t="shared" si="61"/>
        <v>0</v>
      </c>
      <c r="Q112" s="392">
        <f t="shared" si="53"/>
        <v>0</v>
      </c>
      <c r="R112" s="385">
        <f t="shared" ref="R112:X112" si="62">SUM(R113:R114)</f>
        <v>0</v>
      </c>
      <c r="S112" s="385">
        <f t="shared" si="62"/>
        <v>0</v>
      </c>
      <c r="T112" s="385">
        <f t="shared" si="62"/>
        <v>0</v>
      </c>
      <c r="U112" s="385">
        <f t="shared" si="62"/>
        <v>0</v>
      </c>
      <c r="V112" s="385">
        <f t="shared" si="62"/>
        <v>0</v>
      </c>
      <c r="W112" s="385">
        <f t="shared" si="62"/>
        <v>0</v>
      </c>
      <c r="X112" s="385">
        <f t="shared" si="62"/>
        <v>0</v>
      </c>
      <c r="Y112" s="392">
        <f t="shared" si="54"/>
        <v>0</v>
      </c>
      <c r="Z112" s="384"/>
      <c r="AA112" s="383">
        <f>+'A1'!M110+'A2'!Z110+'A3'!Q112+'A3'!Y112+'A3'!Z112</f>
        <v>0</v>
      </c>
      <c r="AB112" s="80"/>
      <c r="AC112" s="10"/>
      <c r="AD112" s="88">
        <f t="shared" ref="AD112:BA112" si="63">+D112-SUM(D113:D114)</f>
        <v>0</v>
      </c>
      <c r="AE112" s="88">
        <f t="shared" si="63"/>
        <v>0</v>
      </c>
      <c r="AF112" s="88">
        <f t="shared" si="63"/>
        <v>0</v>
      </c>
      <c r="AG112" s="88">
        <f t="shared" si="63"/>
        <v>0</v>
      </c>
      <c r="AH112" s="88">
        <f t="shared" si="63"/>
        <v>0</v>
      </c>
      <c r="AI112" s="88">
        <f t="shared" si="63"/>
        <v>0</v>
      </c>
      <c r="AJ112" s="88">
        <f t="shared" si="63"/>
        <v>0</v>
      </c>
      <c r="AK112" s="88">
        <f t="shared" si="63"/>
        <v>0</v>
      </c>
      <c r="AL112" s="88">
        <f t="shared" si="63"/>
        <v>0</v>
      </c>
      <c r="AM112" s="88">
        <f t="shared" si="63"/>
        <v>0</v>
      </c>
      <c r="AN112" s="88">
        <f t="shared" si="63"/>
        <v>0</v>
      </c>
      <c r="AO112" s="88">
        <f t="shared" si="63"/>
        <v>0</v>
      </c>
      <c r="AP112" s="88">
        <f t="shared" si="63"/>
        <v>0</v>
      </c>
      <c r="AQ112" s="88">
        <f t="shared" si="63"/>
        <v>0</v>
      </c>
      <c r="AR112" s="88">
        <f t="shared" si="63"/>
        <v>0</v>
      </c>
      <c r="AS112" s="88">
        <f t="shared" si="63"/>
        <v>0</v>
      </c>
      <c r="AT112" s="88">
        <f t="shared" si="63"/>
        <v>0</v>
      </c>
      <c r="AU112" s="88">
        <f t="shared" si="63"/>
        <v>0</v>
      </c>
      <c r="AV112" s="88">
        <f t="shared" si="63"/>
        <v>0</v>
      </c>
      <c r="AW112" s="88">
        <f t="shared" si="63"/>
        <v>0</v>
      </c>
      <c r="AX112" s="88">
        <f t="shared" si="63"/>
        <v>0</v>
      </c>
      <c r="AY112" s="88">
        <f t="shared" si="63"/>
        <v>0</v>
      </c>
      <c r="AZ112" s="88">
        <f t="shared" si="63"/>
        <v>0</v>
      </c>
      <c r="BA112" s="88">
        <f t="shared" si="63"/>
        <v>0</v>
      </c>
      <c r="BC112" s="59">
        <f t="shared" si="55"/>
        <v>0</v>
      </c>
      <c r="BD112" s="88">
        <f t="shared" si="56"/>
        <v>0</v>
      </c>
      <c r="BE112" s="88">
        <f>+AA112-'A1'!M110-'A2'!Z110-'A3'!Q112-'A3'!Y112-'A3'!Z112</f>
        <v>0</v>
      </c>
    </row>
    <row r="113" spans="2:57" s="11" customFormat="1" ht="20.100000000000001" customHeight="1">
      <c r="B113" s="45"/>
      <c r="C113" s="51" t="s">
        <v>52</v>
      </c>
      <c r="D113" s="384"/>
      <c r="E113" s="384"/>
      <c r="F113" s="384"/>
      <c r="G113" s="384"/>
      <c r="H113" s="384"/>
      <c r="I113" s="384"/>
      <c r="J113" s="384"/>
      <c r="K113" s="384"/>
      <c r="L113" s="384"/>
      <c r="M113" s="384"/>
      <c r="N113" s="384"/>
      <c r="O113" s="384"/>
      <c r="P113" s="384"/>
      <c r="Q113" s="392">
        <f t="shared" si="53"/>
        <v>0</v>
      </c>
      <c r="R113" s="384"/>
      <c r="S113" s="384"/>
      <c r="T113" s="384"/>
      <c r="U113" s="384"/>
      <c r="V113" s="384"/>
      <c r="W113" s="384"/>
      <c r="X113" s="384"/>
      <c r="Y113" s="392">
        <f t="shared" si="54"/>
        <v>0</v>
      </c>
      <c r="Z113" s="384"/>
      <c r="AA113" s="383">
        <f>+'A1'!M111+'A2'!Z111+'A3'!Q113+'A3'!Y113+'A3'!Z113</f>
        <v>0</v>
      </c>
      <c r="AB113" s="80"/>
      <c r="AC113" s="20"/>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C113" s="59">
        <f t="shared" si="55"/>
        <v>0</v>
      </c>
      <c r="BD113" s="88">
        <f t="shared" si="56"/>
        <v>0</v>
      </c>
      <c r="BE113" s="88">
        <f>+AA113-'A1'!M111-'A2'!Z111-'A3'!Q113-'A3'!Y113-'A3'!Z113</f>
        <v>0</v>
      </c>
    </row>
    <row r="114" spans="2:57" s="21" customFormat="1" ht="20.100000000000001" customHeight="1">
      <c r="B114" s="42"/>
      <c r="C114" s="51" t="s">
        <v>53</v>
      </c>
      <c r="D114" s="384"/>
      <c r="E114" s="384"/>
      <c r="F114" s="384"/>
      <c r="G114" s="384"/>
      <c r="H114" s="384"/>
      <c r="I114" s="384"/>
      <c r="J114" s="384"/>
      <c r="K114" s="384"/>
      <c r="L114" s="384"/>
      <c r="M114" s="384"/>
      <c r="N114" s="384"/>
      <c r="O114" s="384"/>
      <c r="P114" s="384"/>
      <c r="Q114" s="392">
        <f t="shared" si="53"/>
        <v>0</v>
      </c>
      <c r="R114" s="384"/>
      <c r="S114" s="384"/>
      <c r="T114" s="384"/>
      <c r="U114" s="384"/>
      <c r="V114" s="384"/>
      <c r="W114" s="384"/>
      <c r="X114" s="384"/>
      <c r="Y114" s="392">
        <f t="shared" si="54"/>
        <v>0</v>
      </c>
      <c r="Z114" s="384"/>
      <c r="AA114" s="383">
        <f>+'A1'!M112+'A2'!Z112+'A3'!Q114+'A3'!Y114+'A3'!Z114</f>
        <v>0</v>
      </c>
      <c r="AB114" s="80"/>
      <c r="AC114" s="10"/>
      <c r="AD114" s="88"/>
      <c r="AE114" s="88"/>
      <c r="AF114" s="88"/>
      <c r="AG114" s="88"/>
      <c r="AH114" s="88"/>
      <c r="AI114" s="88"/>
      <c r="AJ114" s="88"/>
      <c r="AK114" s="88"/>
      <c r="AL114" s="88"/>
      <c r="AM114" s="88"/>
      <c r="AN114" s="88"/>
      <c r="AO114" s="88"/>
      <c r="AP114" s="88"/>
      <c r="AQ114" s="88"/>
      <c r="AR114" s="88"/>
      <c r="AS114" s="88"/>
      <c r="AT114" s="88"/>
      <c r="AU114" s="88"/>
      <c r="AV114" s="88"/>
      <c r="AW114" s="88"/>
      <c r="AX114" s="88"/>
      <c r="AY114" s="88"/>
      <c r="AZ114" s="88"/>
      <c r="BA114" s="88"/>
      <c r="BB114" s="11"/>
      <c r="BC114" s="59">
        <f t="shared" si="55"/>
        <v>0</v>
      </c>
      <c r="BD114" s="88">
        <f t="shared" si="56"/>
        <v>0</v>
      </c>
      <c r="BE114" s="88">
        <f>+AA114-'A1'!M112-'A2'!Z112-'A3'!Q114-'A3'!Y114-'A3'!Z114</f>
        <v>0</v>
      </c>
    </row>
    <row r="115" spans="2:57" s="21" customFormat="1" ht="20.100000000000001" customHeight="1">
      <c r="B115" s="42"/>
      <c r="C115" s="49" t="s">
        <v>41</v>
      </c>
      <c r="D115" s="387">
        <f t="shared" ref="D115:Z115" si="64">+SUM(D112,D101,D98)</f>
        <v>0</v>
      </c>
      <c r="E115" s="387">
        <f t="shared" si="64"/>
        <v>0</v>
      </c>
      <c r="F115" s="387">
        <f t="shared" si="64"/>
        <v>0</v>
      </c>
      <c r="G115" s="387">
        <f t="shared" si="64"/>
        <v>0</v>
      </c>
      <c r="H115" s="387">
        <f t="shared" si="64"/>
        <v>0</v>
      </c>
      <c r="I115" s="387">
        <f t="shared" si="64"/>
        <v>0</v>
      </c>
      <c r="J115" s="387">
        <f t="shared" si="64"/>
        <v>0</v>
      </c>
      <c r="K115" s="387">
        <f t="shared" si="64"/>
        <v>0</v>
      </c>
      <c r="L115" s="387">
        <f t="shared" si="64"/>
        <v>0</v>
      </c>
      <c r="M115" s="387">
        <f t="shared" si="64"/>
        <v>0</v>
      </c>
      <c r="N115" s="387">
        <f t="shared" si="64"/>
        <v>0</v>
      </c>
      <c r="O115" s="387">
        <f t="shared" si="64"/>
        <v>0</v>
      </c>
      <c r="P115" s="387">
        <f t="shared" si="64"/>
        <v>0</v>
      </c>
      <c r="Q115" s="387">
        <f t="shared" si="53"/>
        <v>0</v>
      </c>
      <c r="R115" s="387">
        <f t="shared" si="64"/>
        <v>0</v>
      </c>
      <c r="S115" s="387">
        <f t="shared" si="64"/>
        <v>0</v>
      </c>
      <c r="T115" s="387">
        <f t="shared" si="64"/>
        <v>0</v>
      </c>
      <c r="U115" s="387">
        <f t="shared" si="64"/>
        <v>0</v>
      </c>
      <c r="V115" s="387">
        <f>+SUM(V112,V101,V98)</f>
        <v>0</v>
      </c>
      <c r="W115" s="387">
        <f t="shared" si="64"/>
        <v>0</v>
      </c>
      <c r="X115" s="387">
        <f t="shared" si="64"/>
        <v>0</v>
      </c>
      <c r="Y115" s="387">
        <f t="shared" si="54"/>
        <v>0</v>
      </c>
      <c r="Z115" s="387">
        <f t="shared" si="64"/>
        <v>0</v>
      </c>
      <c r="AA115" s="388">
        <f>+'A1'!M113+'A2'!Z113+'A3'!Q115+'A3'!Y115+'A3'!Z115</f>
        <v>0</v>
      </c>
      <c r="AB115" s="80"/>
      <c r="AC115" s="10"/>
      <c r="AD115" s="88">
        <f t="shared" ref="AD115:BA115" si="65">+D115-D98-D101-D112</f>
        <v>0</v>
      </c>
      <c r="AE115" s="88">
        <f t="shared" si="65"/>
        <v>0</v>
      </c>
      <c r="AF115" s="88">
        <f t="shared" si="65"/>
        <v>0</v>
      </c>
      <c r="AG115" s="88">
        <f t="shared" si="65"/>
        <v>0</v>
      </c>
      <c r="AH115" s="88">
        <f t="shared" si="65"/>
        <v>0</v>
      </c>
      <c r="AI115" s="88">
        <f t="shared" si="65"/>
        <v>0</v>
      </c>
      <c r="AJ115" s="88">
        <f t="shared" si="65"/>
        <v>0</v>
      </c>
      <c r="AK115" s="88">
        <f t="shared" si="65"/>
        <v>0</v>
      </c>
      <c r="AL115" s="88">
        <f t="shared" si="65"/>
        <v>0</v>
      </c>
      <c r="AM115" s="88">
        <f t="shared" si="65"/>
        <v>0</v>
      </c>
      <c r="AN115" s="88">
        <f t="shared" si="65"/>
        <v>0</v>
      </c>
      <c r="AO115" s="88">
        <f t="shared" si="65"/>
        <v>0</v>
      </c>
      <c r="AP115" s="88">
        <f t="shared" si="65"/>
        <v>0</v>
      </c>
      <c r="AQ115" s="88">
        <f t="shared" si="65"/>
        <v>0</v>
      </c>
      <c r="AR115" s="88">
        <f t="shared" si="65"/>
        <v>0</v>
      </c>
      <c r="AS115" s="88">
        <f t="shared" si="65"/>
        <v>0</v>
      </c>
      <c r="AT115" s="88">
        <f t="shared" si="65"/>
        <v>0</v>
      </c>
      <c r="AU115" s="88">
        <f t="shared" si="65"/>
        <v>0</v>
      </c>
      <c r="AV115" s="88">
        <f t="shared" si="65"/>
        <v>0</v>
      </c>
      <c r="AW115" s="88">
        <f t="shared" si="65"/>
        <v>0</v>
      </c>
      <c r="AX115" s="88">
        <f t="shared" si="65"/>
        <v>0</v>
      </c>
      <c r="AY115" s="88">
        <f t="shared" si="65"/>
        <v>0</v>
      </c>
      <c r="AZ115" s="88">
        <f t="shared" si="65"/>
        <v>0</v>
      </c>
      <c r="BA115" s="88">
        <f t="shared" si="65"/>
        <v>0</v>
      </c>
      <c r="BB115" s="11"/>
      <c r="BC115" s="59">
        <f t="shared" si="55"/>
        <v>0</v>
      </c>
      <c r="BD115" s="88">
        <f t="shared" si="56"/>
        <v>0</v>
      </c>
      <c r="BE115" s="88">
        <f>+AA115-'A1'!M113-'A2'!Z113-'A3'!Q115-'A3'!Y115-'A3'!Z115</f>
        <v>0</v>
      </c>
    </row>
    <row r="116" spans="2:57" s="21" customFormat="1" ht="20.100000000000001" customHeight="1">
      <c r="B116" s="43"/>
      <c r="C116" s="52" t="s">
        <v>143</v>
      </c>
      <c r="D116" s="389"/>
      <c r="E116" s="389"/>
      <c r="F116" s="389"/>
      <c r="G116" s="389"/>
      <c r="H116" s="389"/>
      <c r="I116" s="389"/>
      <c r="J116" s="389"/>
      <c r="K116" s="389"/>
      <c r="L116" s="389"/>
      <c r="M116" s="389"/>
      <c r="N116" s="389"/>
      <c r="O116" s="389"/>
      <c r="P116" s="389"/>
      <c r="Q116" s="392">
        <f t="shared" si="53"/>
        <v>0</v>
      </c>
      <c r="R116" s="389"/>
      <c r="S116" s="389"/>
      <c r="T116" s="389"/>
      <c r="U116" s="389"/>
      <c r="V116" s="389"/>
      <c r="W116" s="389"/>
      <c r="X116" s="389"/>
      <c r="Y116" s="392">
        <f t="shared" si="54"/>
        <v>0</v>
      </c>
      <c r="Z116" s="389"/>
      <c r="AA116" s="383">
        <f>+'A1'!M114+'A2'!Z114+'A3'!Q116+'A3'!Y116+'A3'!Z116</f>
        <v>0</v>
      </c>
      <c r="AB116" s="80"/>
      <c r="AC116" s="20"/>
      <c r="AD116" s="88">
        <f t="shared" ref="AD116:BA116" si="66">+IF((D116+D117&gt;D115),111,0)</f>
        <v>0</v>
      </c>
      <c r="AE116" s="88">
        <f t="shared" si="66"/>
        <v>0</v>
      </c>
      <c r="AF116" s="88">
        <f t="shared" si="66"/>
        <v>0</v>
      </c>
      <c r="AG116" s="88">
        <f t="shared" si="66"/>
        <v>0</v>
      </c>
      <c r="AH116" s="88">
        <f t="shared" si="66"/>
        <v>0</v>
      </c>
      <c r="AI116" s="88">
        <f t="shared" si="66"/>
        <v>0</v>
      </c>
      <c r="AJ116" s="88">
        <f t="shared" si="66"/>
        <v>0</v>
      </c>
      <c r="AK116" s="88">
        <f t="shared" si="66"/>
        <v>0</v>
      </c>
      <c r="AL116" s="88">
        <f t="shared" si="66"/>
        <v>0</v>
      </c>
      <c r="AM116" s="88">
        <f t="shared" si="66"/>
        <v>0</v>
      </c>
      <c r="AN116" s="88">
        <f t="shared" si="66"/>
        <v>0</v>
      </c>
      <c r="AO116" s="88">
        <f t="shared" si="66"/>
        <v>0</v>
      </c>
      <c r="AP116" s="88">
        <f t="shared" si="66"/>
        <v>0</v>
      </c>
      <c r="AQ116" s="88">
        <f t="shared" si="66"/>
        <v>0</v>
      </c>
      <c r="AR116" s="88">
        <f t="shared" si="66"/>
        <v>0</v>
      </c>
      <c r="AS116" s="88">
        <f t="shared" si="66"/>
        <v>0</v>
      </c>
      <c r="AT116" s="88">
        <f t="shared" si="66"/>
        <v>0</v>
      </c>
      <c r="AU116" s="88">
        <f t="shared" si="66"/>
        <v>0</v>
      </c>
      <c r="AV116" s="88">
        <f t="shared" si="66"/>
        <v>0</v>
      </c>
      <c r="AW116" s="88">
        <f t="shared" si="66"/>
        <v>0</v>
      </c>
      <c r="AX116" s="88">
        <f t="shared" si="66"/>
        <v>0</v>
      </c>
      <c r="AY116" s="88">
        <f t="shared" si="66"/>
        <v>0</v>
      </c>
      <c r="AZ116" s="88">
        <f t="shared" si="66"/>
        <v>0</v>
      </c>
      <c r="BA116" s="88">
        <f t="shared" si="66"/>
        <v>0</v>
      </c>
      <c r="BB116" s="11"/>
      <c r="BC116" s="59">
        <f t="shared" si="55"/>
        <v>0</v>
      </c>
      <c r="BD116" s="88">
        <f t="shared" si="56"/>
        <v>0</v>
      </c>
      <c r="BE116" s="88">
        <f>+AA116-'A1'!M114-'A2'!Z114-'A3'!Q116-'A3'!Y116-'A3'!Z116</f>
        <v>0</v>
      </c>
    </row>
    <row r="117" spans="2:57" s="21" customFormat="1" ht="20.100000000000001" customHeight="1">
      <c r="B117" s="43"/>
      <c r="C117" s="52" t="s">
        <v>144</v>
      </c>
      <c r="D117" s="389"/>
      <c r="E117" s="389"/>
      <c r="F117" s="389"/>
      <c r="G117" s="389"/>
      <c r="H117" s="389"/>
      <c r="I117" s="389"/>
      <c r="J117" s="389"/>
      <c r="K117" s="389"/>
      <c r="L117" s="389"/>
      <c r="M117" s="389"/>
      <c r="N117" s="389"/>
      <c r="O117" s="389"/>
      <c r="P117" s="389"/>
      <c r="Q117" s="392">
        <f t="shared" si="53"/>
        <v>0</v>
      </c>
      <c r="R117" s="389"/>
      <c r="S117" s="389"/>
      <c r="T117" s="389"/>
      <c r="U117" s="389"/>
      <c r="V117" s="389"/>
      <c r="W117" s="389"/>
      <c r="X117" s="389"/>
      <c r="Y117" s="392">
        <f t="shared" si="54"/>
        <v>0</v>
      </c>
      <c r="Z117" s="389"/>
      <c r="AA117" s="383">
        <f>+'A1'!M115+'A2'!Z115+'A3'!Q117+'A3'!Y117+'A3'!Z117</f>
        <v>0</v>
      </c>
      <c r="AB117" s="80"/>
      <c r="AC117" s="20"/>
      <c r="AD117" s="88"/>
      <c r="AE117" s="88"/>
      <c r="AF117" s="88"/>
      <c r="AG117" s="88"/>
      <c r="AH117" s="88"/>
      <c r="AI117" s="88"/>
      <c r="AJ117" s="88"/>
      <c r="AK117" s="88"/>
      <c r="AL117" s="88"/>
      <c r="AM117" s="88"/>
      <c r="AN117" s="88"/>
      <c r="AO117" s="88"/>
      <c r="AP117" s="88"/>
      <c r="AQ117" s="88"/>
      <c r="AR117" s="88"/>
      <c r="AS117" s="88"/>
      <c r="AT117" s="88"/>
      <c r="AU117" s="88"/>
      <c r="AV117" s="88"/>
      <c r="AW117" s="88"/>
      <c r="AX117" s="88"/>
      <c r="AY117" s="88"/>
      <c r="AZ117" s="88"/>
      <c r="BA117" s="88"/>
      <c r="BB117" s="11"/>
      <c r="BC117" s="59">
        <f t="shared" si="55"/>
        <v>0</v>
      </c>
      <c r="BD117" s="88">
        <f t="shared" si="56"/>
        <v>0</v>
      </c>
      <c r="BE117" s="88">
        <f>+AA117-'A1'!M115-'A2'!Z115-'A3'!Q117-'A3'!Y117-'A3'!Z117</f>
        <v>0</v>
      </c>
    </row>
    <row r="118" spans="2:57" s="21" customFormat="1" ht="20.100000000000001" customHeight="1">
      <c r="B118" s="43"/>
      <c r="C118" s="52" t="s">
        <v>103</v>
      </c>
      <c r="D118" s="389"/>
      <c r="E118" s="389"/>
      <c r="F118" s="389"/>
      <c r="G118" s="389"/>
      <c r="H118" s="389"/>
      <c r="I118" s="389"/>
      <c r="J118" s="389"/>
      <c r="K118" s="389"/>
      <c r="L118" s="389"/>
      <c r="M118" s="389"/>
      <c r="N118" s="389"/>
      <c r="O118" s="389"/>
      <c r="P118" s="389"/>
      <c r="Q118" s="392">
        <f t="shared" si="53"/>
        <v>0</v>
      </c>
      <c r="R118" s="389"/>
      <c r="S118" s="389"/>
      <c r="T118" s="389"/>
      <c r="U118" s="389"/>
      <c r="V118" s="389"/>
      <c r="W118" s="389"/>
      <c r="X118" s="389"/>
      <c r="Y118" s="392">
        <f>+SUM(R118:X118)</f>
        <v>0</v>
      </c>
      <c r="Z118" s="389"/>
      <c r="AA118" s="383">
        <f>+'A1'!M116+'A2'!Z116+'A3'!Q118+'A3'!Y118+'A3'!Z118</f>
        <v>0</v>
      </c>
      <c r="AB118" s="80"/>
      <c r="AC118" s="20"/>
      <c r="AD118" s="88">
        <f t="shared" ref="AD118:BA118" si="67">+IF((D118&gt;D115),111,0)</f>
        <v>0</v>
      </c>
      <c r="AE118" s="88">
        <f t="shared" si="67"/>
        <v>0</v>
      </c>
      <c r="AF118" s="88">
        <f t="shared" si="67"/>
        <v>0</v>
      </c>
      <c r="AG118" s="88">
        <f t="shared" si="67"/>
        <v>0</v>
      </c>
      <c r="AH118" s="88">
        <f t="shared" si="67"/>
        <v>0</v>
      </c>
      <c r="AI118" s="88">
        <f t="shared" si="67"/>
        <v>0</v>
      </c>
      <c r="AJ118" s="88">
        <f t="shared" si="67"/>
        <v>0</v>
      </c>
      <c r="AK118" s="88">
        <f t="shared" si="67"/>
        <v>0</v>
      </c>
      <c r="AL118" s="88">
        <f t="shared" si="67"/>
        <v>0</v>
      </c>
      <c r="AM118" s="88">
        <f t="shared" si="67"/>
        <v>0</v>
      </c>
      <c r="AN118" s="88">
        <f t="shared" si="67"/>
        <v>0</v>
      </c>
      <c r="AO118" s="88">
        <f t="shared" si="67"/>
        <v>0</v>
      </c>
      <c r="AP118" s="88">
        <f t="shared" si="67"/>
        <v>0</v>
      </c>
      <c r="AQ118" s="88">
        <f t="shared" si="67"/>
        <v>0</v>
      </c>
      <c r="AR118" s="88">
        <f t="shared" si="67"/>
        <v>0</v>
      </c>
      <c r="AS118" s="88">
        <f t="shared" si="67"/>
        <v>0</v>
      </c>
      <c r="AT118" s="88">
        <f t="shared" si="67"/>
        <v>0</v>
      </c>
      <c r="AU118" s="88">
        <f t="shared" si="67"/>
        <v>0</v>
      </c>
      <c r="AV118" s="88">
        <f t="shared" si="67"/>
        <v>0</v>
      </c>
      <c r="AW118" s="88">
        <f t="shared" si="67"/>
        <v>0</v>
      </c>
      <c r="AX118" s="88">
        <f t="shared" si="67"/>
        <v>0</v>
      </c>
      <c r="AY118" s="88">
        <f t="shared" si="67"/>
        <v>0</v>
      </c>
      <c r="AZ118" s="88">
        <f t="shared" si="67"/>
        <v>0</v>
      </c>
      <c r="BA118" s="88">
        <f t="shared" si="67"/>
        <v>0</v>
      </c>
      <c r="BB118" s="11"/>
      <c r="BC118" s="59">
        <f t="shared" si="55"/>
        <v>0</v>
      </c>
      <c r="BD118" s="88">
        <f t="shared" si="56"/>
        <v>0</v>
      </c>
      <c r="BE118" s="88">
        <f>+AA118-'A1'!M116-'A2'!Z116-'A3'!Q118-'A3'!Y118-'A3'!Z118</f>
        <v>0</v>
      </c>
    </row>
    <row r="119" spans="2:57" s="11" customFormat="1" ht="20.100000000000001" customHeight="1">
      <c r="B119" s="201"/>
      <c r="C119" s="52" t="s">
        <v>150</v>
      </c>
      <c r="D119" s="413"/>
      <c r="E119" s="413"/>
      <c r="F119" s="413"/>
      <c r="G119" s="413"/>
      <c r="H119" s="413"/>
      <c r="I119" s="413"/>
      <c r="J119" s="413"/>
      <c r="K119" s="413"/>
      <c r="L119" s="413"/>
      <c r="M119" s="413"/>
      <c r="N119" s="413"/>
      <c r="O119" s="413"/>
      <c r="P119" s="413"/>
      <c r="Q119" s="389"/>
      <c r="R119" s="413"/>
      <c r="S119" s="413"/>
      <c r="T119" s="413"/>
      <c r="U119" s="413"/>
      <c r="V119" s="413"/>
      <c r="W119" s="413"/>
      <c r="X119" s="413"/>
      <c r="Y119" s="389"/>
      <c r="Z119" s="413"/>
      <c r="AA119" s="393"/>
      <c r="AB119" s="80"/>
      <c r="AC119" s="20"/>
      <c r="AD119" s="88"/>
      <c r="AE119" s="88"/>
      <c r="AF119" s="88"/>
      <c r="AG119" s="88"/>
      <c r="AH119" s="88"/>
      <c r="AI119" s="88"/>
      <c r="AJ119" s="88"/>
      <c r="AK119" s="88"/>
      <c r="AL119" s="88"/>
      <c r="AM119" s="88"/>
      <c r="AN119" s="88"/>
      <c r="AO119" s="88"/>
      <c r="AP119" s="88"/>
      <c r="AQ119" s="88">
        <f>+IF(Q119&gt;Q115,111,0)</f>
        <v>0</v>
      </c>
      <c r="AR119" s="88"/>
      <c r="AS119" s="88"/>
      <c r="AT119" s="88"/>
      <c r="AU119" s="88"/>
      <c r="AV119" s="88"/>
      <c r="AW119" s="88"/>
      <c r="AX119" s="88"/>
      <c r="AY119" s="88">
        <f>+IF(Y119&gt;Y115,111,0)</f>
        <v>0</v>
      </c>
      <c r="AZ119" s="88"/>
      <c r="BA119" s="88">
        <f>+IF(AA119&gt;AA115,111,0)</f>
        <v>0</v>
      </c>
      <c r="BC119" s="59"/>
      <c r="BD119" s="59"/>
      <c r="BE119" s="88">
        <f>IF(AA119&gt;AA115,111,0)+IF(AA119&lt;SUM(Y119,Q119,'A2'!Z117,'A1'!K117,'A1'!I117,'A1'!G117),333,0)</f>
        <v>0</v>
      </c>
    </row>
    <row r="120" spans="2:57" s="11" customFormat="1" ht="20.100000000000001" customHeight="1">
      <c r="B120" s="45"/>
      <c r="C120" s="52" t="s">
        <v>151</v>
      </c>
      <c r="D120" s="413"/>
      <c r="E120" s="413"/>
      <c r="F120" s="413"/>
      <c r="G120" s="413"/>
      <c r="H120" s="413"/>
      <c r="I120" s="413"/>
      <c r="J120" s="413"/>
      <c r="K120" s="413"/>
      <c r="L120" s="413"/>
      <c r="M120" s="413"/>
      <c r="N120" s="413"/>
      <c r="O120" s="413"/>
      <c r="P120" s="413"/>
      <c r="Q120" s="413"/>
      <c r="R120" s="413"/>
      <c r="S120" s="413"/>
      <c r="T120" s="413"/>
      <c r="U120" s="413"/>
      <c r="V120" s="413"/>
      <c r="W120" s="413"/>
      <c r="X120" s="413"/>
      <c r="Y120" s="413"/>
      <c r="Z120" s="413"/>
      <c r="AA120" s="393"/>
      <c r="AB120" s="80"/>
      <c r="AC120" s="20"/>
      <c r="AD120" s="88"/>
      <c r="AE120" s="88"/>
      <c r="AF120" s="88"/>
      <c r="AG120" s="88"/>
      <c r="AH120" s="88"/>
      <c r="AI120" s="88"/>
      <c r="AJ120" s="88"/>
      <c r="AK120" s="88"/>
      <c r="AL120" s="88"/>
      <c r="AM120" s="88"/>
      <c r="AN120" s="88"/>
      <c r="AO120" s="88"/>
      <c r="AP120" s="88"/>
      <c r="AQ120" s="88"/>
      <c r="AR120" s="88"/>
      <c r="AS120" s="88"/>
      <c r="AT120" s="88"/>
      <c r="AU120" s="88"/>
      <c r="AV120" s="88"/>
      <c r="AW120" s="88"/>
      <c r="AX120" s="88"/>
      <c r="AY120" s="88"/>
      <c r="AZ120" s="88"/>
      <c r="BA120" s="88"/>
      <c r="BC120" s="59"/>
      <c r="BD120" s="88"/>
      <c r="BE120" s="88">
        <f>+IF(AA120&lt;=AA115,0,111)</f>
        <v>0</v>
      </c>
    </row>
    <row r="121" spans="2:57" s="11" customFormat="1" ht="20.100000000000001" customHeight="1">
      <c r="B121" s="46"/>
      <c r="C121" s="49" t="s">
        <v>137</v>
      </c>
      <c r="D121" s="392"/>
      <c r="E121" s="392"/>
      <c r="F121" s="392"/>
      <c r="G121" s="392"/>
      <c r="H121" s="392"/>
      <c r="I121" s="392"/>
      <c r="J121" s="392"/>
      <c r="K121" s="392"/>
      <c r="L121" s="392"/>
      <c r="M121" s="392"/>
      <c r="N121" s="392"/>
      <c r="O121" s="392"/>
      <c r="P121" s="392"/>
      <c r="Q121" s="392"/>
      <c r="R121" s="392"/>
      <c r="S121" s="392"/>
      <c r="T121" s="392"/>
      <c r="U121" s="392"/>
      <c r="V121" s="392"/>
      <c r="W121" s="392"/>
      <c r="X121" s="392"/>
      <c r="Y121" s="392"/>
      <c r="Z121" s="392"/>
      <c r="AA121" s="383"/>
      <c r="AB121" s="80"/>
      <c r="AC121" s="10"/>
      <c r="AD121" s="88"/>
      <c r="AE121" s="88"/>
      <c r="AF121" s="88"/>
      <c r="AG121" s="88"/>
      <c r="AH121" s="88"/>
      <c r="AI121" s="88"/>
      <c r="AJ121" s="88"/>
      <c r="AK121" s="88"/>
      <c r="AL121" s="88"/>
      <c r="AM121" s="88"/>
      <c r="AN121" s="88"/>
      <c r="AO121" s="88"/>
      <c r="AP121" s="88"/>
      <c r="AQ121" s="88"/>
      <c r="AR121" s="88"/>
      <c r="AS121" s="88"/>
      <c r="AT121" s="88"/>
      <c r="AU121" s="88"/>
      <c r="AV121" s="88"/>
      <c r="AW121" s="88"/>
      <c r="AX121" s="88"/>
      <c r="AY121" s="88"/>
      <c r="AZ121" s="88"/>
      <c r="BA121" s="88"/>
      <c r="BC121" s="59"/>
      <c r="BD121" s="88"/>
      <c r="BE121" s="88"/>
    </row>
    <row r="122" spans="2:57" s="11" customFormat="1" ht="20.100000000000001" customHeight="1">
      <c r="B122" s="46"/>
      <c r="C122" s="50" t="s">
        <v>10</v>
      </c>
      <c r="D122" s="385">
        <f t="shared" ref="D122:P122" si="68">SUM(D123:D124)</f>
        <v>0</v>
      </c>
      <c r="E122" s="385">
        <f t="shared" si="68"/>
        <v>0</v>
      </c>
      <c r="F122" s="385">
        <f t="shared" si="68"/>
        <v>0</v>
      </c>
      <c r="G122" s="385">
        <f t="shared" si="68"/>
        <v>0</v>
      </c>
      <c r="H122" s="385">
        <f t="shared" si="68"/>
        <v>0</v>
      </c>
      <c r="I122" s="385">
        <f t="shared" si="68"/>
        <v>0</v>
      </c>
      <c r="J122" s="385">
        <f t="shared" si="68"/>
        <v>0</v>
      </c>
      <c r="K122" s="385">
        <f t="shared" si="68"/>
        <v>0</v>
      </c>
      <c r="L122" s="385">
        <f t="shared" si="68"/>
        <v>0</v>
      </c>
      <c r="M122" s="385">
        <f t="shared" si="68"/>
        <v>0</v>
      </c>
      <c r="N122" s="385">
        <f t="shared" si="68"/>
        <v>0</v>
      </c>
      <c r="O122" s="385">
        <f t="shared" si="68"/>
        <v>0</v>
      </c>
      <c r="P122" s="385">
        <f t="shared" si="68"/>
        <v>0</v>
      </c>
      <c r="Q122" s="392">
        <f t="shared" si="53"/>
        <v>0</v>
      </c>
      <c r="R122" s="385">
        <f t="shared" ref="R122:X122" si="69">SUM(R123:R124)</f>
        <v>0</v>
      </c>
      <c r="S122" s="385">
        <f t="shared" si="69"/>
        <v>0</v>
      </c>
      <c r="T122" s="385">
        <f t="shared" si="69"/>
        <v>0</v>
      </c>
      <c r="U122" s="385">
        <f t="shared" si="69"/>
        <v>0</v>
      </c>
      <c r="V122" s="385">
        <f t="shared" si="69"/>
        <v>0</v>
      </c>
      <c r="W122" s="385">
        <f t="shared" si="69"/>
        <v>0</v>
      </c>
      <c r="X122" s="385">
        <f t="shared" si="69"/>
        <v>0</v>
      </c>
      <c r="Y122" s="392">
        <f t="shared" si="54"/>
        <v>0</v>
      </c>
      <c r="Z122" s="384"/>
      <c r="AA122" s="383">
        <f>+'A1'!M119+'A2'!Z119+'A3'!Q122+'A3'!Y122+'A3'!Z122</f>
        <v>0</v>
      </c>
      <c r="AB122" s="80"/>
      <c r="AC122" s="10"/>
      <c r="AD122" s="88">
        <f t="shared" ref="AD122:BA122" si="70">+D122-SUM(D123:D124)</f>
        <v>0</v>
      </c>
      <c r="AE122" s="88">
        <f t="shared" si="70"/>
        <v>0</v>
      </c>
      <c r="AF122" s="88">
        <f t="shared" si="70"/>
        <v>0</v>
      </c>
      <c r="AG122" s="88">
        <f t="shared" si="70"/>
        <v>0</v>
      </c>
      <c r="AH122" s="88">
        <f t="shared" si="70"/>
        <v>0</v>
      </c>
      <c r="AI122" s="88">
        <f t="shared" si="70"/>
        <v>0</v>
      </c>
      <c r="AJ122" s="88">
        <f t="shared" si="70"/>
        <v>0</v>
      </c>
      <c r="AK122" s="88">
        <f t="shared" si="70"/>
        <v>0</v>
      </c>
      <c r="AL122" s="88">
        <f t="shared" si="70"/>
        <v>0</v>
      </c>
      <c r="AM122" s="88">
        <f t="shared" si="70"/>
        <v>0</v>
      </c>
      <c r="AN122" s="88">
        <f t="shared" si="70"/>
        <v>0</v>
      </c>
      <c r="AO122" s="88">
        <f t="shared" si="70"/>
        <v>0</v>
      </c>
      <c r="AP122" s="88">
        <f t="shared" si="70"/>
        <v>0</v>
      </c>
      <c r="AQ122" s="88">
        <f t="shared" si="70"/>
        <v>0</v>
      </c>
      <c r="AR122" s="88">
        <f t="shared" si="70"/>
        <v>0</v>
      </c>
      <c r="AS122" s="88">
        <f t="shared" si="70"/>
        <v>0</v>
      </c>
      <c r="AT122" s="88">
        <f t="shared" si="70"/>
        <v>0</v>
      </c>
      <c r="AU122" s="88">
        <f t="shared" si="70"/>
        <v>0</v>
      </c>
      <c r="AV122" s="88">
        <f t="shared" si="70"/>
        <v>0</v>
      </c>
      <c r="AW122" s="88">
        <f t="shared" si="70"/>
        <v>0</v>
      </c>
      <c r="AX122" s="88">
        <f t="shared" si="70"/>
        <v>0</v>
      </c>
      <c r="AY122" s="88">
        <f t="shared" si="70"/>
        <v>0</v>
      </c>
      <c r="AZ122" s="88">
        <f t="shared" si="70"/>
        <v>0</v>
      </c>
      <c r="BA122" s="88">
        <f t="shared" si="70"/>
        <v>0</v>
      </c>
      <c r="BC122" s="59">
        <f t="shared" si="55"/>
        <v>0</v>
      </c>
      <c r="BD122" s="88">
        <f t="shared" si="56"/>
        <v>0</v>
      </c>
      <c r="BE122" s="88">
        <f>+AA122-'A1'!M119-'A2'!Z119-'A3'!Q122-'A3'!Y122-'A3'!Z122</f>
        <v>0</v>
      </c>
    </row>
    <row r="123" spans="2:57" s="11" customFormat="1" ht="20.100000000000001" customHeight="1">
      <c r="B123" s="45"/>
      <c r="C123" s="51" t="s">
        <v>52</v>
      </c>
      <c r="D123" s="384"/>
      <c r="E123" s="384"/>
      <c r="F123" s="384"/>
      <c r="G123" s="384"/>
      <c r="H123" s="384"/>
      <c r="I123" s="384"/>
      <c r="J123" s="384"/>
      <c r="K123" s="384"/>
      <c r="L123" s="384"/>
      <c r="M123" s="384"/>
      <c r="N123" s="384"/>
      <c r="O123" s="384"/>
      <c r="P123" s="384"/>
      <c r="Q123" s="392">
        <f t="shared" si="53"/>
        <v>0</v>
      </c>
      <c r="R123" s="384"/>
      <c r="S123" s="384"/>
      <c r="T123" s="384"/>
      <c r="U123" s="384"/>
      <c r="V123" s="384"/>
      <c r="W123" s="384"/>
      <c r="X123" s="384"/>
      <c r="Y123" s="392">
        <f t="shared" si="54"/>
        <v>0</v>
      </c>
      <c r="Z123" s="384"/>
      <c r="AA123" s="383">
        <f>+'A1'!M120+'A2'!Z120+'A3'!Q123+'A3'!Y123+'A3'!Z123</f>
        <v>0</v>
      </c>
      <c r="AB123" s="80"/>
      <c r="AC123" s="10"/>
      <c r="AD123" s="88"/>
      <c r="AE123" s="88"/>
      <c r="AF123" s="88"/>
      <c r="AG123" s="88"/>
      <c r="AH123" s="88"/>
      <c r="AI123" s="88"/>
      <c r="AJ123" s="88"/>
      <c r="AK123" s="88"/>
      <c r="AL123" s="88"/>
      <c r="AM123" s="88"/>
      <c r="AN123" s="88"/>
      <c r="AO123" s="88"/>
      <c r="AP123" s="88"/>
      <c r="AQ123" s="88"/>
      <c r="AR123" s="88"/>
      <c r="AS123" s="88"/>
      <c r="AT123" s="88"/>
      <c r="AU123" s="88"/>
      <c r="AV123" s="88"/>
      <c r="AW123" s="88"/>
      <c r="AX123" s="88"/>
      <c r="AY123" s="88"/>
      <c r="AZ123" s="88"/>
      <c r="BA123" s="88"/>
      <c r="BC123" s="59">
        <f t="shared" si="55"/>
        <v>0</v>
      </c>
      <c r="BD123" s="88">
        <f t="shared" si="56"/>
        <v>0</v>
      </c>
      <c r="BE123" s="88">
        <f>+AA123-'A1'!M120-'A2'!Z120-'A3'!Q123-'A3'!Y123-'A3'!Z123</f>
        <v>0</v>
      </c>
    </row>
    <row r="124" spans="2:57" s="11" customFormat="1" ht="20.100000000000001" customHeight="1">
      <c r="B124" s="45"/>
      <c r="C124" s="51" t="s">
        <v>53</v>
      </c>
      <c r="D124" s="384"/>
      <c r="E124" s="384"/>
      <c r="F124" s="384"/>
      <c r="G124" s="384"/>
      <c r="H124" s="384"/>
      <c r="I124" s="384"/>
      <c r="J124" s="384"/>
      <c r="K124" s="384"/>
      <c r="L124" s="384"/>
      <c r="M124" s="384"/>
      <c r="N124" s="384"/>
      <c r="O124" s="384"/>
      <c r="P124" s="384"/>
      <c r="Q124" s="392">
        <f t="shared" si="53"/>
        <v>0</v>
      </c>
      <c r="R124" s="384"/>
      <c r="S124" s="384"/>
      <c r="T124" s="384"/>
      <c r="U124" s="384"/>
      <c r="V124" s="384"/>
      <c r="W124" s="384"/>
      <c r="X124" s="384"/>
      <c r="Y124" s="392">
        <f t="shared" si="54"/>
        <v>0</v>
      </c>
      <c r="Z124" s="384"/>
      <c r="AA124" s="383">
        <f>+'A1'!M121+'A2'!Z121+'A3'!Q124+'A3'!Y124+'A3'!Z124</f>
        <v>0</v>
      </c>
      <c r="AB124" s="80"/>
      <c r="AC124" s="10"/>
      <c r="AD124" s="88"/>
      <c r="AE124" s="88"/>
      <c r="AF124" s="88"/>
      <c r="AG124" s="88"/>
      <c r="AH124" s="88"/>
      <c r="AI124" s="88"/>
      <c r="AJ124" s="88"/>
      <c r="AK124" s="88"/>
      <c r="AL124" s="88"/>
      <c r="AM124" s="88"/>
      <c r="AN124" s="88"/>
      <c r="AO124" s="88"/>
      <c r="AP124" s="88"/>
      <c r="AQ124" s="88"/>
      <c r="AR124" s="88"/>
      <c r="AS124" s="88"/>
      <c r="AT124" s="88"/>
      <c r="AU124" s="88"/>
      <c r="AV124" s="88"/>
      <c r="AW124" s="88"/>
      <c r="AX124" s="88"/>
      <c r="AY124" s="88"/>
      <c r="AZ124" s="88"/>
      <c r="BA124" s="88"/>
      <c r="BC124" s="59">
        <f t="shared" si="55"/>
        <v>0</v>
      </c>
      <c r="BD124" s="88">
        <f t="shared" si="56"/>
        <v>0</v>
      </c>
      <c r="BE124" s="88">
        <f>+AA124-'A1'!M121-'A2'!Z121-'A3'!Q124-'A3'!Y124-'A3'!Z124</f>
        <v>0</v>
      </c>
    </row>
    <row r="125" spans="2:57" s="11" customFormat="1" ht="20.100000000000001" customHeight="1">
      <c r="B125" s="45"/>
      <c r="C125" s="50" t="s">
        <v>11</v>
      </c>
      <c r="D125" s="385">
        <f t="shared" ref="D125:P125" si="71">SUM(D126:D127)</f>
        <v>0</v>
      </c>
      <c r="E125" s="385">
        <f t="shared" si="71"/>
        <v>0</v>
      </c>
      <c r="F125" s="385">
        <f t="shared" si="71"/>
        <v>0</v>
      </c>
      <c r="G125" s="385">
        <f t="shared" si="71"/>
        <v>0</v>
      </c>
      <c r="H125" s="385">
        <f t="shared" si="71"/>
        <v>0</v>
      </c>
      <c r="I125" s="385">
        <f t="shared" si="71"/>
        <v>0</v>
      </c>
      <c r="J125" s="385">
        <f t="shared" si="71"/>
        <v>0</v>
      </c>
      <c r="K125" s="385">
        <f t="shared" si="71"/>
        <v>0</v>
      </c>
      <c r="L125" s="385">
        <f t="shared" si="71"/>
        <v>0</v>
      </c>
      <c r="M125" s="385">
        <f t="shared" si="71"/>
        <v>0</v>
      </c>
      <c r="N125" s="385">
        <f t="shared" si="71"/>
        <v>0</v>
      </c>
      <c r="O125" s="385">
        <f t="shared" si="71"/>
        <v>0</v>
      </c>
      <c r="P125" s="385">
        <f t="shared" si="71"/>
        <v>0</v>
      </c>
      <c r="Q125" s="392">
        <f t="shared" si="53"/>
        <v>0</v>
      </c>
      <c r="R125" s="385">
        <f t="shared" ref="R125:X125" si="72">SUM(R126:R127)</f>
        <v>0</v>
      </c>
      <c r="S125" s="385">
        <f t="shared" si="72"/>
        <v>0</v>
      </c>
      <c r="T125" s="385">
        <f t="shared" si="72"/>
        <v>0</v>
      </c>
      <c r="U125" s="385">
        <f t="shared" si="72"/>
        <v>0</v>
      </c>
      <c r="V125" s="385">
        <f t="shared" si="72"/>
        <v>0</v>
      </c>
      <c r="W125" s="385">
        <f t="shared" si="72"/>
        <v>0</v>
      </c>
      <c r="X125" s="385">
        <f t="shared" si="72"/>
        <v>0</v>
      </c>
      <c r="Y125" s="392">
        <f t="shared" si="54"/>
        <v>0</v>
      </c>
      <c r="Z125" s="384"/>
      <c r="AA125" s="383">
        <f>+'A1'!M122+'A2'!Z122+'A3'!Q125+'A3'!Y125+'A3'!Z125</f>
        <v>0</v>
      </c>
      <c r="AB125" s="80"/>
      <c r="AC125" s="10"/>
      <c r="AD125" s="88">
        <f t="shared" ref="AD125:BA125" si="73">+D125-SUM(D126:D127)</f>
        <v>0</v>
      </c>
      <c r="AE125" s="88">
        <f t="shared" si="73"/>
        <v>0</v>
      </c>
      <c r="AF125" s="88">
        <f t="shared" si="73"/>
        <v>0</v>
      </c>
      <c r="AG125" s="88">
        <f t="shared" si="73"/>
        <v>0</v>
      </c>
      <c r="AH125" s="88">
        <f t="shared" si="73"/>
        <v>0</v>
      </c>
      <c r="AI125" s="88">
        <f t="shared" si="73"/>
        <v>0</v>
      </c>
      <c r="AJ125" s="88">
        <f t="shared" si="73"/>
        <v>0</v>
      </c>
      <c r="AK125" s="88">
        <f t="shared" si="73"/>
        <v>0</v>
      </c>
      <c r="AL125" s="88">
        <f t="shared" si="73"/>
        <v>0</v>
      </c>
      <c r="AM125" s="88">
        <f t="shared" si="73"/>
        <v>0</v>
      </c>
      <c r="AN125" s="88">
        <f t="shared" si="73"/>
        <v>0</v>
      </c>
      <c r="AO125" s="88">
        <f t="shared" si="73"/>
        <v>0</v>
      </c>
      <c r="AP125" s="88">
        <f t="shared" si="73"/>
        <v>0</v>
      </c>
      <c r="AQ125" s="88">
        <f t="shared" si="73"/>
        <v>0</v>
      </c>
      <c r="AR125" s="88">
        <f t="shared" si="73"/>
        <v>0</v>
      </c>
      <c r="AS125" s="88">
        <f t="shared" si="73"/>
        <v>0</v>
      </c>
      <c r="AT125" s="88">
        <f t="shared" si="73"/>
        <v>0</v>
      </c>
      <c r="AU125" s="88">
        <f t="shared" si="73"/>
        <v>0</v>
      </c>
      <c r="AV125" s="88">
        <f t="shared" si="73"/>
        <v>0</v>
      </c>
      <c r="AW125" s="88">
        <f t="shared" si="73"/>
        <v>0</v>
      </c>
      <c r="AX125" s="88">
        <f t="shared" si="73"/>
        <v>0</v>
      </c>
      <c r="AY125" s="88">
        <f t="shared" si="73"/>
        <v>0</v>
      </c>
      <c r="AZ125" s="88">
        <f t="shared" si="73"/>
        <v>0</v>
      </c>
      <c r="BA125" s="88">
        <f t="shared" si="73"/>
        <v>0</v>
      </c>
      <c r="BC125" s="59">
        <f t="shared" si="55"/>
        <v>0</v>
      </c>
      <c r="BD125" s="88">
        <f t="shared" si="56"/>
        <v>0</v>
      </c>
      <c r="BE125" s="88">
        <f>+AA125-'A1'!M122-'A2'!Z122-'A3'!Q125-'A3'!Y125-'A3'!Z125</f>
        <v>0</v>
      </c>
    </row>
    <row r="126" spans="2:57" s="11" customFormat="1" ht="20.100000000000001" customHeight="1">
      <c r="B126" s="46"/>
      <c r="C126" s="51" t="s">
        <v>52</v>
      </c>
      <c r="D126" s="384"/>
      <c r="E126" s="384"/>
      <c r="F126" s="384"/>
      <c r="G126" s="384"/>
      <c r="H126" s="384"/>
      <c r="I126" s="384"/>
      <c r="J126" s="384"/>
      <c r="K126" s="384"/>
      <c r="L126" s="384"/>
      <c r="M126" s="384"/>
      <c r="N126" s="384"/>
      <c r="O126" s="384"/>
      <c r="P126" s="384"/>
      <c r="Q126" s="392">
        <f t="shared" si="53"/>
        <v>0</v>
      </c>
      <c r="R126" s="384"/>
      <c r="S126" s="384"/>
      <c r="T126" s="384"/>
      <c r="U126" s="384"/>
      <c r="V126" s="384"/>
      <c r="W126" s="384"/>
      <c r="X126" s="384"/>
      <c r="Y126" s="392">
        <f t="shared" si="54"/>
        <v>0</v>
      </c>
      <c r="Z126" s="384"/>
      <c r="AA126" s="383">
        <f>+'A1'!M123+'A2'!Z123+'A3'!Q126+'A3'!Y126+'A3'!Z126</f>
        <v>0</v>
      </c>
      <c r="AB126" s="80"/>
      <c r="AC126" s="10"/>
      <c r="AD126" s="88"/>
      <c r="AE126" s="88"/>
      <c r="AF126" s="88"/>
      <c r="AG126" s="88"/>
      <c r="AH126" s="88"/>
      <c r="AI126" s="88"/>
      <c r="AJ126" s="88"/>
      <c r="AK126" s="88"/>
      <c r="AL126" s="88"/>
      <c r="AM126" s="88"/>
      <c r="AN126" s="88"/>
      <c r="AO126" s="88"/>
      <c r="AP126" s="88"/>
      <c r="AQ126" s="88"/>
      <c r="AR126" s="88"/>
      <c r="AS126" s="88"/>
      <c r="AT126" s="88"/>
      <c r="AU126" s="88"/>
      <c r="AV126" s="88"/>
      <c r="AW126" s="88"/>
      <c r="AX126" s="88"/>
      <c r="AY126" s="88"/>
      <c r="AZ126" s="88"/>
      <c r="BA126" s="88"/>
      <c r="BC126" s="59">
        <f t="shared" si="55"/>
        <v>0</v>
      </c>
      <c r="BD126" s="88">
        <f t="shared" si="56"/>
        <v>0</v>
      </c>
      <c r="BE126" s="88">
        <f>+AA126-'A1'!M123-'A2'!Z123-'A3'!Q126-'A3'!Y126-'A3'!Z126</f>
        <v>0</v>
      </c>
    </row>
    <row r="127" spans="2:57" s="11" customFormat="1" ht="20.100000000000001" customHeight="1">
      <c r="B127" s="46"/>
      <c r="C127" s="51" t="s">
        <v>53</v>
      </c>
      <c r="D127" s="384"/>
      <c r="E127" s="384"/>
      <c r="F127" s="384"/>
      <c r="G127" s="384"/>
      <c r="H127" s="384"/>
      <c r="I127" s="384"/>
      <c r="J127" s="384"/>
      <c r="K127" s="384"/>
      <c r="L127" s="384"/>
      <c r="M127" s="384"/>
      <c r="N127" s="384"/>
      <c r="O127" s="384"/>
      <c r="P127" s="384"/>
      <c r="Q127" s="392">
        <f t="shared" si="53"/>
        <v>0</v>
      </c>
      <c r="R127" s="384"/>
      <c r="S127" s="384"/>
      <c r="T127" s="384"/>
      <c r="U127" s="384"/>
      <c r="V127" s="384"/>
      <c r="W127" s="384"/>
      <c r="X127" s="384"/>
      <c r="Y127" s="392">
        <f t="shared" si="54"/>
        <v>0</v>
      </c>
      <c r="Z127" s="384"/>
      <c r="AA127" s="383">
        <f>+'A1'!M124+'A2'!Z124+'A3'!Q127+'A3'!Y127+'A3'!Z127</f>
        <v>0</v>
      </c>
      <c r="AB127" s="80"/>
      <c r="AC127" s="10"/>
      <c r="AD127" s="88"/>
      <c r="AE127" s="88"/>
      <c r="AF127" s="88"/>
      <c r="AG127" s="88"/>
      <c r="AH127" s="88"/>
      <c r="AI127" s="88"/>
      <c r="AJ127" s="88"/>
      <c r="AK127" s="88"/>
      <c r="AL127" s="88"/>
      <c r="AM127" s="88"/>
      <c r="AN127" s="88"/>
      <c r="AO127" s="88"/>
      <c r="AP127" s="88"/>
      <c r="AQ127" s="88"/>
      <c r="AR127" s="88"/>
      <c r="AS127" s="88"/>
      <c r="AT127" s="88"/>
      <c r="AU127" s="88"/>
      <c r="AV127" s="88"/>
      <c r="AW127" s="88"/>
      <c r="AX127" s="88"/>
      <c r="AY127" s="88"/>
      <c r="AZ127" s="88"/>
      <c r="BA127" s="88"/>
      <c r="BC127" s="59">
        <f t="shared" si="55"/>
        <v>0</v>
      </c>
      <c r="BD127" s="88">
        <f t="shared" si="56"/>
        <v>0</v>
      </c>
      <c r="BE127" s="88">
        <f>+AA127-'A1'!M124-'A2'!Z124-'A3'!Q127-'A3'!Y127-'A3'!Z127</f>
        <v>0</v>
      </c>
    </row>
    <row r="128" spans="2:57" s="11" customFormat="1" ht="20.100000000000001" customHeight="1">
      <c r="B128" s="46"/>
      <c r="C128" s="38"/>
      <c r="D128" s="385"/>
      <c r="E128" s="385"/>
      <c r="F128" s="385"/>
      <c r="G128" s="385"/>
      <c r="H128" s="385"/>
      <c r="I128" s="385"/>
      <c r="J128" s="385"/>
      <c r="K128" s="385"/>
      <c r="L128" s="385"/>
      <c r="M128" s="385"/>
      <c r="N128" s="385"/>
      <c r="O128" s="385"/>
      <c r="P128" s="385"/>
      <c r="Q128" s="412"/>
      <c r="R128" s="385"/>
      <c r="S128" s="385"/>
      <c r="T128" s="385"/>
      <c r="U128" s="385"/>
      <c r="V128" s="385"/>
      <c r="W128" s="385"/>
      <c r="X128" s="385"/>
      <c r="Y128" s="412"/>
      <c r="Z128" s="385"/>
      <c r="AA128" s="382"/>
      <c r="AB128" s="80"/>
      <c r="AC128" s="10"/>
      <c r="AD128" s="88"/>
      <c r="AE128" s="88"/>
      <c r="AF128" s="88"/>
      <c r="AG128" s="88"/>
      <c r="AH128" s="88"/>
      <c r="AI128" s="88"/>
      <c r="AJ128" s="88"/>
      <c r="AK128" s="88"/>
      <c r="AL128" s="88"/>
      <c r="AM128" s="88"/>
      <c r="AN128" s="88"/>
      <c r="AO128" s="88"/>
      <c r="AP128" s="88"/>
      <c r="AQ128" s="88"/>
      <c r="AR128" s="88"/>
      <c r="AS128" s="88"/>
      <c r="AT128" s="88"/>
      <c r="AU128" s="88"/>
      <c r="AV128" s="88"/>
      <c r="AW128" s="88"/>
      <c r="AX128" s="88"/>
      <c r="AY128" s="88"/>
      <c r="AZ128" s="88"/>
      <c r="BA128" s="88"/>
      <c r="BC128" s="59"/>
      <c r="BD128" s="88"/>
      <c r="BE128" s="88"/>
    </row>
    <row r="129" spans="2:58" s="11" customFormat="1" ht="20.100000000000001" customHeight="1">
      <c r="B129" s="46"/>
      <c r="C129" s="51" t="s">
        <v>78</v>
      </c>
      <c r="D129" s="384"/>
      <c r="E129" s="384"/>
      <c r="F129" s="384"/>
      <c r="G129" s="384"/>
      <c r="H129" s="384"/>
      <c r="I129" s="384"/>
      <c r="J129" s="384"/>
      <c r="K129" s="384"/>
      <c r="L129" s="384"/>
      <c r="M129" s="384"/>
      <c r="N129" s="384"/>
      <c r="O129" s="384"/>
      <c r="P129" s="384"/>
      <c r="Q129" s="392">
        <f t="shared" si="53"/>
        <v>0</v>
      </c>
      <c r="R129" s="384"/>
      <c r="S129" s="384"/>
      <c r="T129" s="384"/>
      <c r="U129" s="384"/>
      <c r="V129" s="384"/>
      <c r="W129" s="384"/>
      <c r="X129" s="384"/>
      <c r="Y129" s="392">
        <f t="shared" si="54"/>
        <v>0</v>
      </c>
      <c r="Z129" s="384"/>
      <c r="AA129" s="383">
        <f>+'A1'!M126+'A2'!Z126+'A3'!Q129+'A3'!Y129+'A3'!Z129</f>
        <v>0</v>
      </c>
      <c r="AB129" s="80"/>
      <c r="AC129" s="10"/>
      <c r="AD129" s="88">
        <f>+D125-SUM(D129:D134)</f>
        <v>0</v>
      </c>
      <c r="AE129" s="88">
        <f t="shared" ref="AE129:BA129" si="74">+E125-SUM(E129:E134)</f>
        <v>0</v>
      </c>
      <c r="AF129" s="88">
        <f t="shared" si="74"/>
        <v>0</v>
      </c>
      <c r="AG129" s="88">
        <f t="shared" si="74"/>
        <v>0</v>
      </c>
      <c r="AH129" s="88">
        <f t="shared" si="74"/>
        <v>0</v>
      </c>
      <c r="AI129" s="88">
        <f t="shared" si="74"/>
        <v>0</v>
      </c>
      <c r="AJ129" s="88">
        <f t="shared" si="74"/>
        <v>0</v>
      </c>
      <c r="AK129" s="88">
        <f t="shared" si="74"/>
        <v>0</v>
      </c>
      <c r="AL129" s="88">
        <f t="shared" si="74"/>
        <v>0</v>
      </c>
      <c r="AM129" s="88">
        <f t="shared" si="74"/>
        <v>0</v>
      </c>
      <c r="AN129" s="88">
        <f t="shared" si="74"/>
        <v>0</v>
      </c>
      <c r="AO129" s="88">
        <f t="shared" si="74"/>
        <v>0</v>
      </c>
      <c r="AP129" s="88">
        <f t="shared" si="74"/>
        <v>0</v>
      </c>
      <c r="AQ129" s="88">
        <f t="shared" si="74"/>
        <v>0</v>
      </c>
      <c r="AR129" s="88">
        <f t="shared" si="74"/>
        <v>0</v>
      </c>
      <c r="AS129" s="88">
        <f t="shared" si="74"/>
        <v>0</v>
      </c>
      <c r="AT129" s="88">
        <f t="shared" si="74"/>
        <v>0</v>
      </c>
      <c r="AU129" s="88">
        <f t="shared" si="74"/>
        <v>0</v>
      </c>
      <c r="AV129" s="88">
        <f t="shared" si="74"/>
        <v>0</v>
      </c>
      <c r="AW129" s="88">
        <f t="shared" si="74"/>
        <v>0</v>
      </c>
      <c r="AX129" s="88">
        <f t="shared" si="74"/>
        <v>0</v>
      </c>
      <c r="AY129" s="88">
        <f t="shared" si="74"/>
        <v>0</v>
      </c>
      <c r="AZ129" s="88">
        <f t="shared" si="74"/>
        <v>0</v>
      </c>
      <c r="BA129" s="88">
        <f t="shared" si="74"/>
        <v>0</v>
      </c>
      <c r="BC129" s="59">
        <f t="shared" si="55"/>
        <v>0</v>
      </c>
      <c r="BD129" s="88">
        <f t="shared" si="56"/>
        <v>0</v>
      </c>
      <c r="BE129" s="88">
        <f>+AA129-'A1'!M126-'A2'!Z126-'A3'!Q129-'A3'!Y129-'A3'!Z129</f>
        <v>0</v>
      </c>
    </row>
    <row r="130" spans="2:58" s="11" customFormat="1" ht="20.100000000000001" customHeight="1">
      <c r="B130" s="46"/>
      <c r="C130" s="51" t="s">
        <v>64</v>
      </c>
      <c r="D130" s="384"/>
      <c r="E130" s="384"/>
      <c r="F130" s="384"/>
      <c r="G130" s="384"/>
      <c r="H130" s="384"/>
      <c r="I130" s="384"/>
      <c r="J130" s="384"/>
      <c r="K130" s="384"/>
      <c r="L130" s="384"/>
      <c r="M130" s="384"/>
      <c r="N130" s="384"/>
      <c r="O130" s="384"/>
      <c r="P130" s="384"/>
      <c r="Q130" s="392">
        <f t="shared" si="53"/>
        <v>0</v>
      </c>
      <c r="R130" s="384"/>
      <c r="S130" s="384"/>
      <c r="T130" s="384"/>
      <c r="U130" s="384"/>
      <c r="V130" s="384"/>
      <c r="W130" s="384"/>
      <c r="X130" s="384"/>
      <c r="Y130" s="392">
        <f t="shared" si="54"/>
        <v>0</v>
      </c>
      <c r="Z130" s="384"/>
      <c r="AA130" s="383">
        <f>+'A1'!M127+'A2'!Z127+'A3'!Q130+'A3'!Y130+'A3'!Z130</f>
        <v>0</v>
      </c>
      <c r="AB130" s="80"/>
      <c r="AC130" s="10"/>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C130" s="59">
        <f>+Q130-SUM(D130:P130)</f>
        <v>0</v>
      </c>
      <c r="BD130" s="88">
        <f>+Y130-SUM(R130:X130)</f>
        <v>0</v>
      </c>
      <c r="BE130" s="88">
        <f>+AA130-'A1'!M127-'A2'!Z127-'A3'!Q130-'A3'!Y130-'A3'!Z130</f>
        <v>0</v>
      </c>
    </row>
    <row r="131" spans="2:58" s="11" customFormat="1" ht="20.100000000000001" customHeight="1">
      <c r="B131" s="46"/>
      <c r="C131" s="51" t="s">
        <v>119</v>
      </c>
      <c r="D131" s="384"/>
      <c r="E131" s="384"/>
      <c r="F131" s="384"/>
      <c r="G131" s="384"/>
      <c r="H131" s="384"/>
      <c r="I131" s="384"/>
      <c r="J131" s="384"/>
      <c r="K131" s="384"/>
      <c r="L131" s="384"/>
      <c r="M131" s="384"/>
      <c r="N131" s="384"/>
      <c r="O131" s="384"/>
      <c r="P131" s="384"/>
      <c r="Q131" s="392">
        <f t="shared" si="53"/>
        <v>0</v>
      </c>
      <c r="R131" s="384"/>
      <c r="S131" s="384"/>
      <c r="T131" s="384"/>
      <c r="U131" s="384"/>
      <c r="V131" s="384"/>
      <c r="W131" s="384"/>
      <c r="X131" s="384"/>
      <c r="Y131" s="392">
        <f t="shared" si="54"/>
        <v>0</v>
      </c>
      <c r="Z131" s="384"/>
      <c r="AA131" s="383">
        <f>+'A1'!M128+'A2'!Z128+'A3'!Q131+'A3'!Y131+'A3'!Z131</f>
        <v>0</v>
      </c>
      <c r="AB131" s="80"/>
      <c r="AC131" s="10"/>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C131" s="59">
        <f t="shared" si="55"/>
        <v>0</v>
      </c>
      <c r="BD131" s="88">
        <f t="shared" si="56"/>
        <v>0</v>
      </c>
      <c r="BE131" s="88">
        <f>+AA131-'A1'!M128-'A2'!Z128-'A3'!Q131-'A3'!Y131-'A3'!Z131</f>
        <v>0</v>
      </c>
    </row>
    <row r="132" spans="2:58" s="11" customFormat="1" ht="20.100000000000001" customHeight="1">
      <c r="B132" s="46"/>
      <c r="C132" s="51" t="s">
        <v>79</v>
      </c>
      <c r="D132" s="384"/>
      <c r="E132" s="384"/>
      <c r="F132" s="384"/>
      <c r="G132" s="384"/>
      <c r="H132" s="384"/>
      <c r="I132" s="384"/>
      <c r="J132" s="384"/>
      <c r="K132" s="384"/>
      <c r="L132" s="384"/>
      <c r="M132" s="384"/>
      <c r="N132" s="384"/>
      <c r="O132" s="384"/>
      <c r="P132" s="384"/>
      <c r="Q132" s="392">
        <f t="shared" si="53"/>
        <v>0</v>
      </c>
      <c r="R132" s="384"/>
      <c r="S132" s="384"/>
      <c r="T132" s="384"/>
      <c r="U132" s="384"/>
      <c r="V132" s="384"/>
      <c r="W132" s="384"/>
      <c r="X132" s="384"/>
      <c r="Y132" s="392">
        <f t="shared" si="54"/>
        <v>0</v>
      </c>
      <c r="Z132" s="384"/>
      <c r="AA132" s="383">
        <f>+'A1'!M129+'A2'!Z129+'A3'!Q132+'A3'!Y132+'A3'!Z132</f>
        <v>0</v>
      </c>
      <c r="AB132" s="80"/>
      <c r="AC132" s="10"/>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C132" s="59">
        <f t="shared" si="55"/>
        <v>0</v>
      </c>
      <c r="BD132" s="88">
        <f t="shared" si="56"/>
        <v>0</v>
      </c>
      <c r="BE132" s="88">
        <f>+AA132-'A1'!M129-'A2'!Z129-'A3'!Q132-'A3'!Y132-'A3'!Z132</f>
        <v>0</v>
      </c>
    </row>
    <row r="133" spans="2:58" s="11" customFormat="1" ht="20.100000000000001" customHeight="1">
      <c r="B133" s="46"/>
      <c r="C133" s="51" t="s">
        <v>45</v>
      </c>
      <c r="D133" s="384"/>
      <c r="E133" s="384"/>
      <c r="F133" s="384"/>
      <c r="G133" s="384"/>
      <c r="H133" s="384"/>
      <c r="I133" s="384"/>
      <c r="J133" s="384"/>
      <c r="K133" s="384"/>
      <c r="L133" s="384"/>
      <c r="M133" s="384"/>
      <c r="N133" s="384"/>
      <c r="O133" s="384"/>
      <c r="P133" s="384"/>
      <c r="Q133" s="392">
        <f t="shared" si="53"/>
        <v>0</v>
      </c>
      <c r="R133" s="384"/>
      <c r="S133" s="384"/>
      <c r="T133" s="384"/>
      <c r="U133" s="384"/>
      <c r="V133" s="384"/>
      <c r="W133" s="384"/>
      <c r="X133" s="384"/>
      <c r="Y133" s="392">
        <f t="shared" si="54"/>
        <v>0</v>
      </c>
      <c r="Z133" s="384"/>
      <c r="AA133" s="383">
        <f>+'A1'!M130+'A2'!Z130+'A3'!Q133+'A3'!Y133+'A3'!Z133</f>
        <v>0</v>
      </c>
      <c r="AB133" s="80"/>
      <c r="AC133" s="10"/>
      <c r="AD133" s="88"/>
      <c r="AE133" s="88"/>
      <c r="AF133" s="88"/>
      <c r="AG133" s="88"/>
      <c r="AH133" s="88"/>
      <c r="AI133" s="88"/>
      <c r="AJ133" s="88"/>
      <c r="AK133" s="88"/>
      <c r="AL133" s="88"/>
      <c r="AM133" s="88"/>
      <c r="AN133" s="88"/>
      <c r="AO133" s="88"/>
      <c r="AP133" s="88"/>
      <c r="AQ133" s="88"/>
      <c r="AR133" s="88"/>
      <c r="AS133" s="88"/>
      <c r="AT133" s="88"/>
      <c r="AU133" s="88"/>
      <c r="AV133" s="88"/>
      <c r="AW133" s="88"/>
      <c r="AX133" s="88"/>
      <c r="AY133" s="88"/>
      <c r="AZ133" s="88"/>
      <c r="BA133" s="88"/>
      <c r="BC133" s="59">
        <f t="shared" si="55"/>
        <v>0</v>
      </c>
      <c r="BD133" s="88">
        <f t="shared" si="56"/>
        <v>0</v>
      </c>
      <c r="BE133" s="88">
        <f>+AA133-'A1'!M130-'A2'!Z130-'A3'!Q133-'A3'!Y133-'A3'!Z133</f>
        <v>0</v>
      </c>
    </row>
    <row r="134" spans="2:58" s="21" customFormat="1" ht="20.100000000000001" customHeight="1">
      <c r="B134" s="42"/>
      <c r="C134" s="51" t="s">
        <v>96</v>
      </c>
      <c r="D134" s="384"/>
      <c r="E134" s="384"/>
      <c r="F134" s="384"/>
      <c r="G134" s="384"/>
      <c r="H134" s="384"/>
      <c r="I134" s="384"/>
      <c r="J134" s="384"/>
      <c r="K134" s="384"/>
      <c r="L134" s="384"/>
      <c r="M134" s="384"/>
      <c r="N134" s="384"/>
      <c r="O134" s="384"/>
      <c r="P134" s="384"/>
      <c r="Q134" s="392">
        <f t="shared" si="53"/>
        <v>0</v>
      </c>
      <c r="R134" s="384"/>
      <c r="S134" s="384"/>
      <c r="T134" s="384"/>
      <c r="U134" s="384"/>
      <c r="V134" s="384"/>
      <c r="W134" s="384"/>
      <c r="X134" s="384"/>
      <c r="Y134" s="392">
        <f t="shared" si="54"/>
        <v>0</v>
      </c>
      <c r="Z134" s="384"/>
      <c r="AA134" s="383">
        <f>+'A1'!M131+'A2'!Z131+'A3'!Q134+'A3'!Y134+'A3'!Z134</f>
        <v>0</v>
      </c>
      <c r="AB134" s="80"/>
      <c r="AC134" s="10"/>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11"/>
      <c r="BC134" s="59"/>
      <c r="BD134" s="88"/>
      <c r="BE134" s="88">
        <f>+AA134-'A1'!M131-'A2'!Z131-'A3'!Q134-'A3'!Y134-'A3'!Z134</f>
        <v>0</v>
      </c>
      <c r="BF134" s="11"/>
    </row>
    <row r="135" spans="2:58" s="11" customFormat="1" ht="20.100000000000001" customHeight="1">
      <c r="B135" s="46"/>
      <c r="C135" s="38"/>
      <c r="D135" s="385"/>
      <c r="E135" s="385"/>
      <c r="F135" s="385"/>
      <c r="G135" s="385"/>
      <c r="H135" s="385"/>
      <c r="I135" s="385"/>
      <c r="J135" s="385"/>
      <c r="K135" s="385"/>
      <c r="L135" s="385"/>
      <c r="M135" s="385"/>
      <c r="N135" s="385"/>
      <c r="O135" s="385"/>
      <c r="P135" s="385"/>
      <c r="Q135" s="412"/>
      <c r="R135" s="385"/>
      <c r="S135" s="385"/>
      <c r="T135" s="385"/>
      <c r="U135" s="385"/>
      <c r="V135" s="385"/>
      <c r="W135" s="385"/>
      <c r="X135" s="385"/>
      <c r="Y135" s="412"/>
      <c r="Z135" s="385"/>
      <c r="AA135" s="382"/>
      <c r="AB135" s="80"/>
      <c r="AC135" s="10"/>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C135" s="59"/>
      <c r="BD135" s="88"/>
      <c r="BE135" s="88"/>
    </row>
    <row r="136" spans="2:58" s="11" customFormat="1" ht="20.100000000000001" customHeight="1">
      <c r="B136" s="46"/>
      <c r="C136" s="50" t="s">
        <v>12</v>
      </c>
      <c r="D136" s="385">
        <f t="shared" ref="D136:P136" si="75">SUM(D137:D138)</f>
        <v>0</v>
      </c>
      <c r="E136" s="385">
        <f t="shared" si="75"/>
        <v>0</v>
      </c>
      <c r="F136" s="385">
        <f t="shared" si="75"/>
        <v>0</v>
      </c>
      <c r="G136" s="385">
        <f t="shared" si="75"/>
        <v>0</v>
      </c>
      <c r="H136" s="385">
        <f t="shared" si="75"/>
        <v>0</v>
      </c>
      <c r="I136" s="385">
        <f t="shared" si="75"/>
        <v>0</v>
      </c>
      <c r="J136" s="385">
        <f t="shared" si="75"/>
        <v>0</v>
      </c>
      <c r="K136" s="385">
        <f t="shared" si="75"/>
        <v>0</v>
      </c>
      <c r="L136" s="385">
        <f t="shared" si="75"/>
        <v>0</v>
      </c>
      <c r="M136" s="385">
        <f t="shared" si="75"/>
        <v>0</v>
      </c>
      <c r="N136" s="385">
        <f t="shared" si="75"/>
        <v>0</v>
      </c>
      <c r="O136" s="385">
        <f t="shared" si="75"/>
        <v>0</v>
      </c>
      <c r="P136" s="385">
        <f t="shared" si="75"/>
        <v>0</v>
      </c>
      <c r="Q136" s="392">
        <f t="shared" si="53"/>
        <v>0</v>
      </c>
      <c r="R136" s="385">
        <f t="shared" ref="R136:X136" si="76">SUM(R137:R138)</f>
        <v>0</v>
      </c>
      <c r="S136" s="385">
        <f t="shared" si="76"/>
        <v>0</v>
      </c>
      <c r="T136" s="385">
        <f t="shared" si="76"/>
        <v>0</v>
      </c>
      <c r="U136" s="385">
        <f t="shared" si="76"/>
        <v>0</v>
      </c>
      <c r="V136" s="385">
        <f t="shared" si="76"/>
        <v>0</v>
      </c>
      <c r="W136" s="385">
        <f t="shared" si="76"/>
        <v>0</v>
      </c>
      <c r="X136" s="385">
        <f t="shared" si="76"/>
        <v>0</v>
      </c>
      <c r="Y136" s="392">
        <f t="shared" si="54"/>
        <v>0</v>
      </c>
      <c r="Z136" s="384"/>
      <c r="AA136" s="383">
        <f>+'A1'!M133+'A2'!Z133+'A3'!Q136+'A3'!Y136+'A3'!Z136</f>
        <v>0</v>
      </c>
      <c r="AB136" s="80"/>
      <c r="AC136" s="10"/>
      <c r="AD136" s="88">
        <f t="shared" ref="AD136:BA136" si="77">+D136-SUM(D137:D138)</f>
        <v>0</v>
      </c>
      <c r="AE136" s="88">
        <f t="shared" si="77"/>
        <v>0</v>
      </c>
      <c r="AF136" s="88">
        <f t="shared" si="77"/>
        <v>0</v>
      </c>
      <c r="AG136" s="88">
        <f t="shared" si="77"/>
        <v>0</v>
      </c>
      <c r="AH136" s="88">
        <f t="shared" si="77"/>
        <v>0</v>
      </c>
      <c r="AI136" s="88">
        <f t="shared" si="77"/>
        <v>0</v>
      </c>
      <c r="AJ136" s="88">
        <f t="shared" si="77"/>
        <v>0</v>
      </c>
      <c r="AK136" s="88">
        <f t="shared" si="77"/>
        <v>0</v>
      </c>
      <c r="AL136" s="88">
        <f t="shared" si="77"/>
        <v>0</v>
      </c>
      <c r="AM136" s="88">
        <f t="shared" si="77"/>
        <v>0</v>
      </c>
      <c r="AN136" s="88">
        <f t="shared" si="77"/>
        <v>0</v>
      </c>
      <c r="AO136" s="88">
        <f t="shared" si="77"/>
        <v>0</v>
      </c>
      <c r="AP136" s="88">
        <f t="shared" si="77"/>
        <v>0</v>
      </c>
      <c r="AQ136" s="88">
        <f t="shared" si="77"/>
        <v>0</v>
      </c>
      <c r="AR136" s="88">
        <f t="shared" si="77"/>
        <v>0</v>
      </c>
      <c r="AS136" s="88">
        <f t="shared" si="77"/>
        <v>0</v>
      </c>
      <c r="AT136" s="88">
        <f t="shared" si="77"/>
        <v>0</v>
      </c>
      <c r="AU136" s="88">
        <f t="shared" si="77"/>
        <v>0</v>
      </c>
      <c r="AV136" s="88">
        <f t="shared" si="77"/>
        <v>0</v>
      </c>
      <c r="AW136" s="88">
        <f t="shared" si="77"/>
        <v>0</v>
      </c>
      <c r="AX136" s="88">
        <f t="shared" si="77"/>
        <v>0</v>
      </c>
      <c r="AY136" s="88">
        <f t="shared" si="77"/>
        <v>0</v>
      </c>
      <c r="AZ136" s="88">
        <f t="shared" si="77"/>
        <v>0</v>
      </c>
      <c r="BA136" s="88">
        <f t="shared" si="77"/>
        <v>0</v>
      </c>
      <c r="BC136" s="59">
        <f t="shared" si="55"/>
        <v>0</v>
      </c>
      <c r="BD136" s="88">
        <f t="shared" si="56"/>
        <v>0</v>
      </c>
      <c r="BE136" s="88">
        <f>+AA136-'A1'!M133-'A2'!Z133-'A3'!Q136-'A3'!Y136-'A3'!Z136</f>
        <v>0</v>
      </c>
    </row>
    <row r="137" spans="2:58" s="11" customFormat="1" ht="20.100000000000001" customHeight="1">
      <c r="B137" s="45"/>
      <c r="C137" s="51" t="s">
        <v>52</v>
      </c>
      <c r="D137" s="384"/>
      <c r="E137" s="384"/>
      <c r="F137" s="384"/>
      <c r="G137" s="384"/>
      <c r="H137" s="384"/>
      <c r="I137" s="384"/>
      <c r="J137" s="384"/>
      <c r="K137" s="384"/>
      <c r="L137" s="384"/>
      <c r="M137" s="384"/>
      <c r="N137" s="384"/>
      <c r="O137" s="384"/>
      <c r="P137" s="384"/>
      <c r="Q137" s="392">
        <f t="shared" si="53"/>
        <v>0</v>
      </c>
      <c r="R137" s="384"/>
      <c r="S137" s="384"/>
      <c r="T137" s="384"/>
      <c r="U137" s="384"/>
      <c r="V137" s="384"/>
      <c r="W137" s="384"/>
      <c r="X137" s="384"/>
      <c r="Y137" s="392">
        <f t="shared" si="54"/>
        <v>0</v>
      </c>
      <c r="Z137" s="384"/>
      <c r="AA137" s="383">
        <f>+'A1'!M134+'A2'!Z134+'A3'!Q137+'A3'!Y137+'A3'!Z137</f>
        <v>0</v>
      </c>
      <c r="AB137" s="80"/>
      <c r="AC137" s="20"/>
      <c r="AD137" s="88"/>
      <c r="AE137" s="88"/>
      <c r="AF137" s="88"/>
      <c r="AG137" s="88"/>
      <c r="AH137" s="88"/>
      <c r="AI137" s="88"/>
      <c r="AJ137" s="88"/>
      <c r="AK137" s="88"/>
      <c r="AL137" s="88"/>
      <c r="AM137" s="88"/>
      <c r="AN137" s="88"/>
      <c r="AO137" s="88"/>
      <c r="AP137" s="88"/>
      <c r="AQ137" s="88"/>
      <c r="AR137" s="88"/>
      <c r="AS137" s="88"/>
      <c r="AT137" s="88"/>
      <c r="AU137" s="88"/>
      <c r="AV137" s="88"/>
      <c r="AW137" s="88"/>
      <c r="AX137" s="88"/>
      <c r="AY137" s="88"/>
      <c r="AZ137" s="88"/>
      <c r="BA137" s="88"/>
      <c r="BC137" s="59">
        <f t="shared" si="55"/>
        <v>0</v>
      </c>
      <c r="BD137" s="88">
        <f t="shared" si="56"/>
        <v>0</v>
      </c>
      <c r="BE137" s="88">
        <f>+AA137-'A1'!M134-'A2'!Z134-'A3'!Q137-'A3'!Y137-'A3'!Z137</f>
        <v>0</v>
      </c>
    </row>
    <row r="138" spans="2:58" s="21" customFormat="1" ht="20.100000000000001" customHeight="1">
      <c r="B138" s="42"/>
      <c r="C138" s="51" t="s">
        <v>53</v>
      </c>
      <c r="D138" s="384"/>
      <c r="E138" s="384"/>
      <c r="F138" s="384"/>
      <c r="G138" s="384"/>
      <c r="H138" s="384"/>
      <c r="I138" s="384"/>
      <c r="J138" s="384"/>
      <c r="K138" s="384"/>
      <c r="L138" s="384"/>
      <c r="M138" s="384"/>
      <c r="N138" s="384"/>
      <c r="O138" s="384"/>
      <c r="P138" s="384"/>
      <c r="Q138" s="392">
        <f t="shared" si="53"/>
        <v>0</v>
      </c>
      <c r="R138" s="384"/>
      <c r="S138" s="384"/>
      <c r="T138" s="384"/>
      <c r="U138" s="384"/>
      <c r="V138" s="384"/>
      <c r="W138" s="384"/>
      <c r="X138" s="384"/>
      <c r="Y138" s="392">
        <f t="shared" si="54"/>
        <v>0</v>
      </c>
      <c r="Z138" s="384"/>
      <c r="AA138" s="383">
        <f>+'A1'!M135+'A2'!Z135+'A3'!Q138+'A3'!Y138+'A3'!Z138</f>
        <v>0</v>
      </c>
      <c r="AB138" s="80"/>
      <c r="AC138" s="10"/>
      <c r="AD138" s="88"/>
      <c r="AE138" s="88"/>
      <c r="AF138" s="88"/>
      <c r="AG138" s="88"/>
      <c r="AH138" s="88"/>
      <c r="AI138" s="88"/>
      <c r="AJ138" s="88"/>
      <c r="AK138" s="88"/>
      <c r="AL138" s="88"/>
      <c r="AM138" s="88"/>
      <c r="AN138" s="88"/>
      <c r="AO138" s="88"/>
      <c r="AP138" s="88"/>
      <c r="AQ138" s="88"/>
      <c r="AR138" s="88"/>
      <c r="AS138" s="88"/>
      <c r="AT138" s="88"/>
      <c r="AU138" s="88"/>
      <c r="AV138" s="88"/>
      <c r="AW138" s="88"/>
      <c r="AX138" s="88"/>
      <c r="AY138" s="88"/>
      <c r="AZ138" s="88"/>
      <c r="BA138" s="88"/>
      <c r="BB138" s="11"/>
      <c r="BC138" s="59">
        <f t="shared" si="55"/>
        <v>0</v>
      </c>
      <c r="BD138" s="88">
        <f t="shared" si="56"/>
        <v>0</v>
      </c>
      <c r="BE138" s="88">
        <f>+AA138-'A1'!M135-'A2'!Z135-'A3'!Q138-'A3'!Y138-'A3'!Z138</f>
        <v>0</v>
      </c>
    </row>
    <row r="139" spans="2:58" s="21" customFormat="1" ht="20.100000000000001" customHeight="1">
      <c r="B139" s="42"/>
      <c r="C139" s="49" t="s">
        <v>17</v>
      </c>
      <c r="D139" s="387">
        <f t="shared" ref="D139:Z139" si="78">+SUM(D136,D125,D122)</f>
        <v>0</v>
      </c>
      <c r="E139" s="387">
        <f t="shared" si="78"/>
        <v>0</v>
      </c>
      <c r="F139" s="387">
        <f t="shared" si="78"/>
        <v>0</v>
      </c>
      <c r="G139" s="387">
        <f t="shared" si="78"/>
        <v>0</v>
      </c>
      <c r="H139" s="387">
        <f t="shared" si="78"/>
        <v>0</v>
      </c>
      <c r="I139" s="387">
        <f t="shared" si="78"/>
        <v>0</v>
      </c>
      <c r="J139" s="387">
        <f t="shared" si="78"/>
        <v>0</v>
      </c>
      <c r="K139" s="387">
        <f t="shared" si="78"/>
        <v>0</v>
      </c>
      <c r="L139" s="387">
        <f t="shared" si="78"/>
        <v>0</v>
      </c>
      <c r="M139" s="387">
        <f t="shared" si="78"/>
        <v>0</v>
      </c>
      <c r="N139" s="387">
        <f t="shared" si="78"/>
        <v>0</v>
      </c>
      <c r="O139" s="387">
        <f t="shared" si="78"/>
        <v>0</v>
      </c>
      <c r="P139" s="387">
        <f t="shared" si="78"/>
        <v>0</v>
      </c>
      <c r="Q139" s="387">
        <f t="shared" si="53"/>
        <v>0</v>
      </c>
      <c r="R139" s="387">
        <f t="shared" si="78"/>
        <v>0</v>
      </c>
      <c r="S139" s="387">
        <f t="shared" si="78"/>
        <v>0</v>
      </c>
      <c r="T139" s="387">
        <f t="shared" si="78"/>
        <v>0</v>
      </c>
      <c r="U139" s="387">
        <f t="shared" si="78"/>
        <v>0</v>
      </c>
      <c r="V139" s="387">
        <f>+SUM(V136,V125,V122)</f>
        <v>0</v>
      </c>
      <c r="W139" s="387">
        <f t="shared" si="78"/>
        <v>0</v>
      </c>
      <c r="X139" s="387">
        <f t="shared" si="78"/>
        <v>0</v>
      </c>
      <c r="Y139" s="387">
        <f t="shared" si="54"/>
        <v>0</v>
      </c>
      <c r="Z139" s="387">
        <f t="shared" si="78"/>
        <v>0</v>
      </c>
      <c r="AA139" s="388">
        <f>+'A1'!M136+'A2'!Z136+'A3'!Q139+'A3'!Y139+'A3'!Z139</f>
        <v>0</v>
      </c>
      <c r="AB139" s="80"/>
      <c r="AC139" s="10"/>
      <c r="AD139" s="88">
        <f t="shared" ref="AD139:BA139" si="79">+D139-D122-D125-D136</f>
        <v>0</v>
      </c>
      <c r="AE139" s="88">
        <f t="shared" si="79"/>
        <v>0</v>
      </c>
      <c r="AF139" s="88">
        <f t="shared" si="79"/>
        <v>0</v>
      </c>
      <c r="AG139" s="88">
        <f t="shared" si="79"/>
        <v>0</v>
      </c>
      <c r="AH139" s="88">
        <f t="shared" si="79"/>
        <v>0</v>
      </c>
      <c r="AI139" s="88">
        <f t="shared" si="79"/>
        <v>0</v>
      </c>
      <c r="AJ139" s="88">
        <f t="shared" si="79"/>
        <v>0</v>
      </c>
      <c r="AK139" s="88">
        <f t="shared" si="79"/>
        <v>0</v>
      </c>
      <c r="AL139" s="88">
        <f t="shared" si="79"/>
        <v>0</v>
      </c>
      <c r="AM139" s="88">
        <f t="shared" si="79"/>
        <v>0</v>
      </c>
      <c r="AN139" s="88">
        <f t="shared" si="79"/>
        <v>0</v>
      </c>
      <c r="AO139" s="88">
        <f t="shared" si="79"/>
        <v>0</v>
      </c>
      <c r="AP139" s="88">
        <f t="shared" si="79"/>
        <v>0</v>
      </c>
      <c r="AQ139" s="88">
        <f t="shared" si="79"/>
        <v>0</v>
      </c>
      <c r="AR139" s="88">
        <f t="shared" si="79"/>
        <v>0</v>
      </c>
      <c r="AS139" s="88">
        <f t="shared" si="79"/>
        <v>0</v>
      </c>
      <c r="AT139" s="88">
        <f t="shared" si="79"/>
        <v>0</v>
      </c>
      <c r="AU139" s="88">
        <f t="shared" si="79"/>
        <v>0</v>
      </c>
      <c r="AV139" s="88">
        <f t="shared" si="79"/>
        <v>0</v>
      </c>
      <c r="AW139" s="88">
        <f t="shared" si="79"/>
        <v>0</v>
      </c>
      <c r="AX139" s="88">
        <f t="shared" si="79"/>
        <v>0</v>
      </c>
      <c r="AY139" s="88">
        <f t="shared" si="79"/>
        <v>0</v>
      </c>
      <c r="AZ139" s="88">
        <f t="shared" si="79"/>
        <v>0</v>
      </c>
      <c r="BA139" s="88">
        <f t="shared" si="79"/>
        <v>0</v>
      </c>
      <c r="BB139" s="11"/>
      <c r="BC139" s="59">
        <f t="shared" si="55"/>
        <v>0</v>
      </c>
      <c r="BD139" s="88">
        <f t="shared" si="56"/>
        <v>0</v>
      </c>
      <c r="BE139" s="88">
        <f>+AA139-'A1'!M136-'A2'!Z136-'A3'!Q139-'A3'!Y139-'A3'!Z139</f>
        <v>0</v>
      </c>
    </row>
    <row r="140" spans="2:58" s="21" customFormat="1" ht="20.100000000000001" customHeight="1">
      <c r="B140" s="43"/>
      <c r="C140" s="52" t="s">
        <v>143</v>
      </c>
      <c r="D140" s="389"/>
      <c r="E140" s="389"/>
      <c r="F140" s="389"/>
      <c r="G140" s="389"/>
      <c r="H140" s="389"/>
      <c r="I140" s="389"/>
      <c r="J140" s="389"/>
      <c r="K140" s="389"/>
      <c r="L140" s="389"/>
      <c r="M140" s="389"/>
      <c r="N140" s="389"/>
      <c r="O140" s="389"/>
      <c r="P140" s="389"/>
      <c r="Q140" s="392">
        <f t="shared" si="53"/>
        <v>0</v>
      </c>
      <c r="R140" s="389"/>
      <c r="S140" s="389"/>
      <c r="T140" s="389"/>
      <c r="U140" s="389"/>
      <c r="V140" s="389"/>
      <c r="W140" s="389"/>
      <c r="X140" s="389"/>
      <c r="Y140" s="392">
        <f t="shared" si="54"/>
        <v>0</v>
      </c>
      <c r="Z140" s="389"/>
      <c r="AA140" s="383">
        <f>+'A1'!M137+'A2'!Z137+'A3'!Q140+'A3'!Y140+'A3'!Z140</f>
        <v>0</v>
      </c>
      <c r="AB140" s="80"/>
      <c r="AC140" s="20"/>
      <c r="AD140" s="88">
        <f t="shared" ref="AD140:BA140" si="80">+IF((D140+D141&gt;D139),111,0)</f>
        <v>0</v>
      </c>
      <c r="AE140" s="88">
        <f t="shared" si="80"/>
        <v>0</v>
      </c>
      <c r="AF140" s="88">
        <f t="shared" si="80"/>
        <v>0</v>
      </c>
      <c r="AG140" s="88">
        <f t="shared" si="80"/>
        <v>0</v>
      </c>
      <c r="AH140" s="88">
        <f t="shared" si="80"/>
        <v>0</v>
      </c>
      <c r="AI140" s="88">
        <f t="shared" si="80"/>
        <v>0</v>
      </c>
      <c r="AJ140" s="88">
        <f t="shared" si="80"/>
        <v>0</v>
      </c>
      <c r="AK140" s="88">
        <f t="shared" si="80"/>
        <v>0</v>
      </c>
      <c r="AL140" s="88">
        <f t="shared" si="80"/>
        <v>0</v>
      </c>
      <c r="AM140" s="88">
        <f t="shared" si="80"/>
        <v>0</v>
      </c>
      <c r="AN140" s="88">
        <f t="shared" si="80"/>
        <v>0</v>
      </c>
      <c r="AO140" s="88">
        <f t="shared" si="80"/>
        <v>0</v>
      </c>
      <c r="AP140" s="88">
        <f t="shared" si="80"/>
        <v>0</v>
      </c>
      <c r="AQ140" s="88">
        <f t="shared" si="80"/>
        <v>0</v>
      </c>
      <c r="AR140" s="88">
        <f t="shared" si="80"/>
        <v>0</v>
      </c>
      <c r="AS140" s="88">
        <f t="shared" si="80"/>
        <v>0</v>
      </c>
      <c r="AT140" s="88">
        <f t="shared" si="80"/>
        <v>0</v>
      </c>
      <c r="AU140" s="88">
        <f t="shared" si="80"/>
        <v>0</v>
      </c>
      <c r="AV140" s="88">
        <f t="shared" si="80"/>
        <v>0</v>
      </c>
      <c r="AW140" s="88">
        <f t="shared" si="80"/>
        <v>0</v>
      </c>
      <c r="AX140" s="88">
        <f t="shared" si="80"/>
        <v>0</v>
      </c>
      <c r="AY140" s="88">
        <f t="shared" si="80"/>
        <v>0</v>
      </c>
      <c r="AZ140" s="88">
        <f t="shared" si="80"/>
        <v>0</v>
      </c>
      <c r="BA140" s="88">
        <f t="shared" si="80"/>
        <v>0</v>
      </c>
      <c r="BB140" s="11"/>
      <c r="BC140" s="59">
        <f t="shared" si="55"/>
        <v>0</v>
      </c>
      <c r="BD140" s="88">
        <f t="shared" si="56"/>
        <v>0</v>
      </c>
      <c r="BE140" s="88">
        <f>+AA140-'A1'!M137-'A2'!Z137-'A3'!Q140-'A3'!Y140-'A3'!Z140</f>
        <v>0</v>
      </c>
    </row>
    <row r="141" spans="2:58" s="21" customFormat="1" ht="20.100000000000001" customHeight="1">
      <c r="B141" s="43"/>
      <c r="C141" s="52" t="s">
        <v>144</v>
      </c>
      <c r="D141" s="389"/>
      <c r="E141" s="389"/>
      <c r="F141" s="389"/>
      <c r="G141" s="389"/>
      <c r="H141" s="389"/>
      <c r="I141" s="389"/>
      <c r="J141" s="389"/>
      <c r="K141" s="389"/>
      <c r="L141" s="389"/>
      <c r="M141" s="389"/>
      <c r="N141" s="389"/>
      <c r="O141" s="389"/>
      <c r="P141" s="389"/>
      <c r="Q141" s="392">
        <f t="shared" si="53"/>
        <v>0</v>
      </c>
      <c r="R141" s="389"/>
      <c r="S141" s="389"/>
      <c r="T141" s="389"/>
      <c r="U141" s="389"/>
      <c r="V141" s="389"/>
      <c r="W141" s="389"/>
      <c r="X141" s="389"/>
      <c r="Y141" s="392">
        <f t="shared" si="54"/>
        <v>0</v>
      </c>
      <c r="Z141" s="389"/>
      <c r="AA141" s="383">
        <f>+'A1'!M138+'A2'!Z138+'A3'!Q141+'A3'!Y141+'A3'!Z141</f>
        <v>0</v>
      </c>
      <c r="AB141" s="80"/>
      <c r="AC141" s="20"/>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11"/>
      <c r="BC141" s="59">
        <f t="shared" si="55"/>
        <v>0</v>
      </c>
      <c r="BD141" s="88">
        <f t="shared" si="56"/>
        <v>0</v>
      </c>
      <c r="BE141" s="88">
        <f>+AA141-'A1'!M138-'A2'!Z138-'A3'!Q141-'A3'!Y141-'A3'!Z141</f>
        <v>0</v>
      </c>
    </row>
    <row r="142" spans="2:58" s="21" customFormat="1" ht="20.100000000000001" customHeight="1">
      <c r="B142" s="43"/>
      <c r="C142" s="52" t="s">
        <v>103</v>
      </c>
      <c r="D142" s="389"/>
      <c r="E142" s="389"/>
      <c r="F142" s="389"/>
      <c r="G142" s="389"/>
      <c r="H142" s="389"/>
      <c r="I142" s="389"/>
      <c r="J142" s="389"/>
      <c r="K142" s="389"/>
      <c r="L142" s="389"/>
      <c r="M142" s="389"/>
      <c r="N142" s="389"/>
      <c r="O142" s="389"/>
      <c r="P142" s="389"/>
      <c r="Q142" s="392">
        <f t="shared" si="53"/>
        <v>0</v>
      </c>
      <c r="R142" s="389"/>
      <c r="S142" s="389"/>
      <c r="T142" s="389"/>
      <c r="U142" s="389"/>
      <c r="V142" s="389"/>
      <c r="W142" s="389"/>
      <c r="X142" s="389"/>
      <c r="Y142" s="392">
        <f t="shared" si="54"/>
        <v>0</v>
      </c>
      <c r="Z142" s="389"/>
      <c r="AA142" s="383">
        <f>+'A1'!M139+'A2'!Z139+'A3'!Q142+'A3'!Y142+'A3'!Z142</f>
        <v>0</v>
      </c>
      <c r="AB142" s="80"/>
      <c r="AC142" s="20"/>
      <c r="AD142" s="88">
        <f t="shared" ref="AD142:BA142" si="81">+IF((D142&gt;D139),111,0)</f>
        <v>0</v>
      </c>
      <c r="AE142" s="88">
        <f t="shared" si="81"/>
        <v>0</v>
      </c>
      <c r="AF142" s="88">
        <f t="shared" si="81"/>
        <v>0</v>
      </c>
      <c r="AG142" s="88">
        <f t="shared" si="81"/>
        <v>0</v>
      </c>
      <c r="AH142" s="88">
        <f t="shared" si="81"/>
        <v>0</v>
      </c>
      <c r="AI142" s="88">
        <f t="shared" si="81"/>
        <v>0</v>
      </c>
      <c r="AJ142" s="88">
        <f t="shared" si="81"/>
        <v>0</v>
      </c>
      <c r="AK142" s="88">
        <f t="shared" si="81"/>
        <v>0</v>
      </c>
      <c r="AL142" s="88">
        <f t="shared" si="81"/>
        <v>0</v>
      </c>
      <c r="AM142" s="88">
        <f t="shared" si="81"/>
        <v>0</v>
      </c>
      <c r="AN142" s="88">
        <f t="shared" si="81"/>
        <v>0</v>
      </c>
      <c r="AO142" s="88">
        <f t="shared" si="81"/>
        <v>0</v>
      </c>
      <c r="AP142" s="88">
        <f t="shared" si="81"/>
        <v>0</v>
      </c>
      <c r="AQ142" s="88">
        <f t="shared" si="81"/>
        <v>0</v>
      </c>
      <c r="AR142" s="88">
        <f t="shared" si="81"/>
        <v>0</v>
      </c>
      <c r="AS142" s="88">
        <f t="shared" si="81"/>
        <v>0</v>
      </c>
      <c r="AT142" s="88">
        <f t="shared" si="81"/>
        <v>0</v>
      </c>
      <c r="AU142" s="88">
        <f t="shared" si="81"/>
        <v>0</v>
      </c>
      <c r="AV142" s="88">
        <f t="shared" si="81"/>
        <v>0</v>
      </c>
      <c r="AW142" s="88">
        <f t="shared" si="81"/>
        <v>0</v>
      </c>
      <c r="AX142" s="88">
        <f t="shared" si="81"/>
        <v>0</v>
      </c>
      <c r="AY142" s="88">
        <f t="shared" si="81"/>
        <v>0</v>
      </c>
      <c r="AZ142" s="88">
        <f t="shared" si="81"/>
        <v>0</v>
      </c>
      <c r="BA142" s="88">
        <f t="shared" si="81"/>
        <v>0</v>
      </c>
      <c r="BB142" s="11"/>
      <c r="BC142" s="59">
        <f t="shared" si="55"/>
        <v>0</v>
      </c>
      <c r="BD142" s="88">
        <f t="shared" si="56"/>
        <v>0</v>
      </c>
      <c r="BE142" s="88">
        <f>+AA142-'A1'!M139-'A2'!Z139-'A3'!Q142-'A3'!Y142-'A3'!Z142</f>
        <v>0</v>
      </c>
    </row>
    <row r="143" spans="2:58" s="11" customFormat="1" ht="20.100000000000001" customHeight="1">
      <c r="B143" s="201"/>
      <c r="C143" s="52" t="s">
        <v>150</v>
      </c>
      <c r="D143" s="413"/>
      <c r="E143" s="413"/>
      <c r="F143" s="413"/>
      <c r="G143" s="413"/>
      <c r="H143" s="413"/>
      <c r="I143" s="413"/>
      <c r="J143" s="413"/>
      <c r="K143" s="413"/>
      <c r="L143" s="413"/>
      <c r="M143" s="413"/>
      <c r="N143" s="413"/>
      <c r="O143" s="413"/>
      <c r="P143" s="413"/>
      <c r="Q143" s="389"/>
      <c r="R143" s="413"/>
      <c r="S143" s="413"/>
      <c r="T143" s="413"/>
      <c r="U143" s="413"/>
      <c r="V143" s="413"/>
      <c r="W143" s="413"/>
      <c r="X143" s="413"/>
      <c r="Y143" s="389"/>
      <c r="Z143" s="413"/>
      <c r="AA143" s="393"/>
      <c r="AB143" s="80"/>
      <c r="AC143" s="20"/>
      <c r="AD143" s="88"/>
      <c r="AE143" s="88"/>
      <c r="AF143" s="88"/>
      <c r="AG143" s="88"/>
      <c r="AH143" s="88"/>
      <c r="AI143" s="88"/>
      <c r="AJ143" s="88"/>
      <c r="AK143" s="88"/>
      <c r="AL143" s="88"/>
      <c r="AM143" s="88"/>
      <c r="AN143" s="88"/>
      <c r="AO143" s="88"/>
      <c r="AP143" s="88"/>
      <c r="AQ143" s="88">
        <f>+IF(Q143&gt;Q139,111,0)</f>
        <v>0</v>
      </c>
      <c r="AR143" s="88"/>
      <c r="AS143" s="88"/>
      <c r="AT143" s="88"/>
      <c r="AU143" s="88"/>
      <c r="AV143" s="88"/>
      <c r="AW143" s="88"/>
      <c r="AX143" s="88"/>
      <c r="AY143" s="88">
        <f>+IF(Y143&gt;Y139,111,0)</f>
        <v>0</v>
      </c>
      <c r="AZ143" s="88"/>
      <c r="BA143" s="88">
        <f>+IF(AA143&gt;AA139,111,0)</f>
        <v>0</v>
      </c>
      <c r="BC143" s="59"/>
      <c r="BD143" s="59"/>
      <c r="BE143" s="88">
        <f>IF(AA143&gt;AA139,111,0)+IF(AA143&lt;SUM(Y143,Q143,'A2'!Z140,'A1'!K140,'A1'!I140,'A1'!G140),333,0)</f>
        <v>0</v>
      </c>
    </row>
    <row r="144" spans="2:58" s="21" customFormat="1" ht="20.100000000000001" customHeight="1">
      <c r="B144" s="43"/>
      <c r="C144" s="52" t="s">
        <v>151</v>
      </c>
      <c r="D144" s="413"/>
      <c r="E144" s="413"/>
      <c r="F144" s="413"/>
      <c r="G144" s="413"/>
      <c r="H144" s="413"/>
      <c r="I144" s="413"/>
      <c r="J144" s="413"/>
      <c r="K144" s="413"/>
      <c r="L144" s="413"/>
      <c r="M144" s="413"/>
      <c r="N144" s="413"/>
      <c r="O144" s="413"/>
      <c r="P144" s="413"/>
      <c r="Q144" s="413"/>
      <c r="R144" s="413"/>
      <c r="S144" s="413"/>
      <c r="T144" s="413"/>
      <c r="U144" s="413"/>
      <c r="V144" s="413"/>
      <c r="W144" s="413"/>
      <c r="X144" s="413"/>
      <c r="Y144" s="413"/>
      <c r="Z144" s="413"/>
      <c r="AA144" s="393"/>
      <c r="AB144" s="80"/>
      <c r="AC144" s="20"/>
      <c r="AD144" s="88"/>
      <c r="AE144" s="88"/>
      <c r="AF144" s="88"/>
      <c r="AG144" s="88"/>
      <c r="AH144" s="88"/>
      <c r="AI144" s="88"/>
      <c r="AJ144" s="88"/>
      <c r="AK144" s="88"/>
      <c r="AL144" s="88"/>
      <c r="AM144" s="88"/>
      <c r="AN144" s="88"/>
      <c r="AO144" s="88"/>
      <c r="AP144" s="88"/>
      <c r="AQ144" s="88"/>
      <c r="AR144" s="88"/>
      <c r="AS144" s="88"/>
      <c r="AT144" s="88"/>
      <c r="AU144" s="88"/>
      <c r="AV144" s="88"/>
      <c r="AW144" s="88"/>
      <c r="AX144" s="88"/>
      <c r="AY144" s="88"/>
      <c r="AZ144" s="88"/>
      <c r="BA144" s="88"/>
      <c r="BB144" s="11"/>
      <c r="BC144" s="59"/>
      <c r="BD144" s="88"/>
      <c r="BE144" s="88">
        <f>+IF(AA144&lt;=AA139,0,111)</f>
        <v>0</v>
      </c>
    </row>
    <row r="145" spans="2:58" s="21" customFormat="1" ht="20.100000000000001" customHeight="1">
      <c r="B145" s="43"/>
      <c r="C145" s="49" t="s">
        <v>43</v>
      </c>
      <c r="D145" s="413"/>
      <c r="E145" s="413"/>
      <c r="F145" s="413"/>
      <c r="G145" s="413"/>
      <c r="H145" s="413"/>
      <c r="I145" s="413"/>
      <c r="J145" s="413"/>
      <c r="K145" s="413"/>
      <c r="L145" s="413"/>
      <c r="M145" s="413"/>
      <c r="N145" s="413"/>
      <c r="O145" s="413"/>
      <c r="P145" s="413"/>
      <c r="Q145" s="413"/>
      <c r="R145" s="413"/>
      <c r="S145" s="413"/>
      <c r="T145" s="413"/>
      <c r="U145" s="413"/>
      <c r="V145" s="413"/>
      <c r="W145" s="413"/>
      <c r="X145" s="413"/>
      <c r="Y145" s="413"/>
      <c r="Z145" s="413"/>
      <c r="AA145" s="393"/>
      <c r="AB145" s="80"/>
      <c r="AC145" s="10"/>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11"/>
      <c r="BC145" s="59"/>
      <c r="BD145" s="88"/>
      <c r="BE145" s="88"/>
    </row>
    <row r="146" spans="2:58" s="11" customFormat="1" ht="20.100000000000001" customHeight="1">
      <c r="B146" s="201"/>
      <c r="C146" s="52" t="s">
        <v>150</v>
      </c>
      <c r="D146" s="413"/>
      <c r="E146" s="413"/>
      <c r="F146" s="413"/>
      <c r="G146" s="413"/>
      <c r="H146" s="413"/>
      <c r="I146" s="413"/>
      <c r="J146" s="413"/>
      <c r="K146" s="413"/>
      <c r="L146" s="413"/>
      <c r="M146" s="413"/>
      <c r="N146" s="413"/>
      <c r="O146" s="413"/>
      <c r="P146" s="413"/>
      <c r="Q146" s="413"/>
      <c r="R146" s="413"/>
      <c r="S146" s="413"/>
      <c r="T146" s="413"/>
      <c r="U146" s="413"/>
      <c r="V146" s="413"/>
      <c r="W146" s="413"/>
      <c r="X146" s="413"/>
      <c r="Y146" s="413"/>
      <c r="Z146" s="413"/>
      <c r="AA146" s="393"/>
      <c r="AB146" s="80"/>
      <c r="AC146" s="20"/>
      <c r="AD146" s="88"/>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C146" s="59"/>
      <c r="BD146" s="88"/>
      <c r="BE146" s="88">
        <f>+IF(AA146&lt;=AA145,0,100)</f>
        <v>0</v>
      </c>
      <c r="BF146" s="21"/>
    </row>
    <row r="147" spans="2:58" s="21" customFormat="1" ht="20.100000000000001" customHeight="1">
      <c r="B147" s="42"/>
      <c r="C147" s="52" t="s">
        <v>151</v>
      </c>
      <c r="D147" s="413"/>
      <c r="E147" s="413"/>
      <c r="F147" s="413"/>
      <c r="G147" s="413"/>
      <c r="H147" s="413"/>
      <c r="I147" s="413"/>
      <c r="J147" s="413"/>
      <c r="K147" s="413"/>
      <c r="L147" s="413"/>
      <c r="M147" s="413"/>
      <c r="N147" s="413"/>
      <c r="O147" s="413"/>
      <c r="P147" s="413"/>
      <c r="Q147" s="413"/>
      <c r="R147" s="413"/>
      <c r="S147" s="413"/>
      <c r="T147" s="413"/>
      <c r="U147" s="413"/>
      <c r="V147" s="413"/>
      <c r="W147" s="413"/>
      <c r="X147" s="413"/>
      <c r="Y147" s="413"/>
      <c r="Z147" s="413"/>
      <c r="AA147" s="393"/>
      <c r="AB147" s="80"/>
      <c r="AC147" s="20"/>
      <c r="AD147" s="88"/>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11"/>
      <c r="BC147" s="59"/>
      <c r="BD147" s="88"/>
      <c r="BE147" s="88">
        <f>+IF(AA147&lt;=AA145,0,100)</f>
        <v>0</v>
      </c>
    </row>
    <row r="148" spans="2:58" s="21" customFormat="1" ht="20.100000000000001" customHeight="1">
      <c r="B148" s="42"/>
      <c r="C148" s="49" t="s">
        <v>18</v>
      </c>
      <c r="D148" s="387">
        <f t="shared" ref="D148:P148" si="82">+D27+D50+D83+D115+D139</f>
        <v>0</v>
      </c>
      <c r="E148" s="387">
        <f t="shared" si="82"/>
        <v>0</v>
      </c>
      <c r="F148" s="387">
        <f t="shared" si="82"/>
        <v>0</v>
      </c>
      <c r="G148" s="387">
        <f t="shared" si="82"/>
        <v>0</v>
      </c>
      <c r="H148" s="387">
        <f t="shared" si="82"/>
        <v>0</v>
      </c>
      <c r="I148" s="387">
        <f t="shared" si="82"/>
        <v>0</v>
      </c>
      <c r="J148" s="387">
        <f t="shared" si="82"/>
        <v>0</v>
      </c>
      <c r="K148" s="387">
        <f t="shared" si="82"/>
        <v>0</v>
      </c>
      <c r="L148" s="387">
        <f t="shared" si="82"/>
        <v>0</v>
      </c>
      <c r="M148" s="387">
        <f t="shared" si="82"/>
        <v>0</v>
      </c>
      <c r="N148" s="387">
        <f t="shared" si="82"/>
        <v>0</v>
      </c>
      <c r="O148" s="387">
        <f t="shared" si="82"/>
        <v>0</v>
      </c>
      <c r="P148" s="387">
        <f t="shared" si="82"/>
        <v>0</v>
      </c>
      <c r="Q148" s="387">
        <f t="shared" si="53"/>
        <v>0</v>
      </c>
      <c r="R148" s="387">
        <f t="shared" ref="R148:X151" si="83">+R27+R50+R83+R115+R139</f>
        <v>0</v>
      </c>
      <c r="S148" s="387">
        <f t="shared" si="83"/>
        <v>0</v>
      </c>
      <c r="T148" s="387">
        <f t="shared" si="83"/>
        <v>0</v>
      </c>
      <c r="U148" s="387">
        <f t="shared" si="83"/>
        <v>0</v>
      </c>
      <c r="V148" s="387">
        <f t="shared" si="83"/>
        <v>0</v>
      </c>
      <c r="W148" s="387">
        <f t="shared" si="83"/>
        <v>0</v>
      </c>
      <c r="X148" s="387">
        <f t="shared" si="83"/>
        <v>0</v>
      </c>
      <c r="Y148" s="387">
        <f t="shared" si="54"/>
        <v>0</v>
      </c>
      <c r="Z148" s="387">
        <f>+Z27+Z50+Z83+Z115+Z139</f>
        <v>0</v>
      </c>
      <c r="AA148" s="388">
        <f>+'A1'!M141+'A2'!Z141+'A3'!Q148+'A3'!Y148+'A3'!Z148+AA145</f>
        <v>0</v>
      </c>
      <c r="AB148" s="80"/>
      <c r="AC148" s="10"/>
      <c r="AD148" s="88">
        <f t="shared" ref="AD148:AZ148" si="84">+D148-D27-D50-D83-D115-D139</f>
        <v>0</v>
      </c>
      <c r="AE148" s="88">
        <f t="shared" si="84"/>
        <v>0</v>
      </c>
      <c r="AF148" s="88">
        <f t="shared" si="84"/>
        <v>0</v>
      </c>
      <c r="AG148" s="88">
        <f t="shared" si="84"/>
        <v>0</v>
      </c>
      <c r="AH148" s="88">
        <f t="shared" si="84"/>
        <v>0</v>
      </c>
      <c r="AI148" s="88">
        <f t="shared" si="84"/>
        <v>0</v>
      </c>
      <c r="AJ148" s="88">
        <f t="shared" si="84"/>
        <v>0</v>
      </c>
      <c r="AK148" s="88">
        <f t="shared" si="84"/>
        <v>0</v>
      </c>
      <c r="AL148" s="88">
        <f t="shared" si="84"/>
        <v>0</v>
      </c>
      <c r="AM148" s="88">
        <f t="shared" si="84"/>
        <v>0</v>
      </c>
      <c r="AN148" s="88">
        <f t="shared" si="84"/>
        <v>0</v>
      </c>
      <c r="AO148" s="88">
        <f t="shared" si="84"/>
        <v>0</v>
      </c>
      <c r="AP148" s="88">
        <f t="shared" si="84"/>
        <v>0</v>
      </c>
      <c r="AQ148" s="88">
        <f t="shared" si="84"/>
        <v>0</v>
      </c>
      <c r="AR148" s="88">
        <f t="shared" si="84"/>
        <v>0</v>
      </c>
      <c r="AS148" s="88">
        <f t="shared" si="84"/>
        <v>0</v>
      </c>
      <c r="AT148" s="88">
        <f t="shared" si="84"/>
        <v>0</v>
      </c>
      <c r="AU148" s="88">
        <f t="shared" si="84"/>
        <v>0</v>
      </c>
      <c r="AV148" s="88">
        <f t="shared" si="84"/>
        <v>0</v>
      </c>
      <c r="AW148" s="88">
        <f t="shared" si="84"/>
        <v>0</v>
      </c>
      <c r="AX148" s="88">
        <f t="shared" si="84"/>
        <v>0</v>
      </c>
      <c r="AY148" s="88">
        <f t="shared" si="84"/>
        <v>0</v>
      </c>
      <c r="AZ148" s="88">
        <f t="shared" si="84"/>
        <v>0</v>
      </c>
      <c r="BA148" s="88">
        <f>+AA148-AA27-AA50-AA83-AA115-AA139-AA145</f>
        <v>0</v>
      </c>
      <c r="BB148" s="11"/>
      <c r="BC148" s="59">
        <f>+Q148-SUM(D148:P148)</f>
        <v>0</v>
      </c>
      <c r="BD148" s="88">
        <f t="shared" si="56"/>
        <v>0</v>
      </c>
      <c r="BE148" s="88">
        <f>+AA148-'A1'!M141-'A2'!Z141-'A3'!Q148-'A3'!Y148-'A3'!Z148-AA145</f>
        <v>0</v>
      </c>
    </row>
    <row r="149" spans="2:58" s="21" customFormat="1" ht="20.100000000000001" customHeight="1">
      <c r="B149" s="42"/>
      <c r="C149" s="52" t="s">
        <v>143</v>
      </c>
      <c r="D149" s="417">
        <f t="shared" ref="D149:P149" si="85">+D28+D51+D84+D116+D140</f>
        <v>0</v>
      </c>
      <c r="E149" s="417">
        <f t="shared" si="85"/>
        <v>0</v>
      </c>
      <c r="F149" s="417">
        <f t="shared" si="85"/>
        <v>0</v>
      </c>
      <c r="G149" s="417">
        <f t="shared" si="85"/>
        <v>0</v>
      </c>
      <c r="H149" s="417">
        <f t="shared" si="85"/>
        <v>0</v>
      </c>
      <c r="I149" s="417">
        <f t="shared" si="85"/>
        <v>0</v>
      </c>
      <c r="J149" s="417">
        <f t="shared" si="85"/>
        <v>0</v>
      </c>
      <c r="K149" s="417">
        <f t="shared" si="85"/>
        <v>0</v>
      </c>
      <c r="L149" s="417">
        <f t="shared" si="85"/>
        <v>0</v>
      </c>
      <c r="M149" s="417">
        <f t="shared" si="85"/>
        <v>0</v>
      </c>
      <c r="N149" s="417">
        <f t="shared" si="85"/>
        <v>0</v>
      </c>
      <c r="O149" s="417">
        <f t="shared" si="85"/>
        <v>0</v>
      </c>
      <c r="P149" s="417">
        <f t="shared" si="85"/>
        <v>0</v>
      </c>
      <c r="Q149" s="392">
        <f t="shared" si="53"/>
        <v>0</v>
      </c>
      <c r="R149" s="417">
        <f t="shared" si="83"/>
        <v>0</v>
      </c>
      <c r="S149" s="417">
        <f t="shared" si="83"/>
        <v>0</v>
      </c>
      <c r="T149" s="417">
        <f t="shared" si="83"/>
        <v>0</v>
      </c>
      <c r="U149" s="417">
        <f t="shared" si="83"/>
        <v>0</v>
      </c>
      <c r="V149" s="417">
        <f t="shared" si="83"/>
        <v>0</v>
      </c>
      <c r="W149" s="417">
        <f t="shared" si="83"/>
        <v>0</v>
      </c>
      <c r="X149" s="417">
        <f t="shared" si="83"/>
        <v>0</v>
      </c>
      <c r="Y149" s="392">
        <f t="shared" si="54"/>
        <v>0</v>
      </c>
      <c r="Z149" s="417">
        <f>+Z28+Z51+Z84+Z116+Z140</f>
        <v>0</v>
      </c>
      <c r="AA149" s="383">
        <f>+'A1'!M142+'A2'!Z142+'A3'!Q149+'A3'!Y149+'A3'!Z149</f>
        <v>0</v>
      </c>
      <c r="AB149" s="80"/>
      <c r="AC149" s="20"/>
      <c r="AD149" s="88">
        <f t="shared" ref="AD149:AM151" si="86">+D149-(D28+D51+D84+D116+D140)</f>
        <v>0</v>
      </c>
      <c r="AE149" s="88">
        <f t="shared" si="86"/>
        <v>0</v>
      </c>
      <c r="AF149" s="88">
        <f t="shared" si="86"/>
        <v>0</v>
      </c>
      <c r="AG149" s="88">
        <f t="shared" si="86"/>
        <v>0</v>
      </c>
      <c r="AH149" s="88">
        <f t="shared" si="86"/>
        <v>0</v>
      </c>
      <c r="AI149" s="88">
        <f t="shared" si="86"/>
        <v>0</v>
      </c>
      <c r="AJ149" s="88">
        <f t="shared" si="86"/>
        <v>0</v>
      </c>
      <c r="AK149" s="88">
        <f t="shared" si="86"/>
        <v>0</v>
      </c>
      <c r="AL149" s="88">
        <f t="shared" si="86"/>
        <v>0</v>
      </c>
      <c r="AM149" s="88">
        <f t="shared" si="86"/>
        <v>0</v>
      </c>
      <c r="AN149" s="88">
        <f t="shared" ref="AN149:AW151" si="87">+N149-(N28+N51+N84+N116+N140)</f>
        <v>0</v>
      </c>
      <c r="AO149" s="88">
        <f t="shared" si="87"/>
        <v>0</v>
      </c>
      <c r="AP149" s="88">
        <f t="shared" si="87"/>
        <v>0</v>
      </c>
      <c r="AQ149" s="88">
        <f t="shared" si="87"/>
        <v>0</v>
      </c>
      <c r="AR149" s="88">
        <f t="shared" si="87"/>
        <v>0</v>
      </c>
      <c r="AS149" s="88">
        <f t="shared" si="87"/>
        <v>0</v>
      </c>
      <c r="AT149" s="88">
        <f t="shared" si="87"/>
        <v>0</v>
      </c>
      <c r="AU149" s="88">
        <f t="shared" si="87"/>
        <v>0</v>
      </c>
      <c r="AV149" s="88">
        <f t="shared" si="87"/>
        <v>0</v>
      </c>
      <c r="AW149" s="88">
        <f t="shared" si="87"/>
        <v>0</v>
      </c>
      <c r="AX149" s="88">
        <f t="shared" ref="AX149:BA151" si="88">+X149-(X28+X51+X84+X116+X140)</f>
        <v>0</v>
      </c>
      <c r="AY149" s="88">
        <f t="shared" si="88"/>
        <v>0</v>
      </c>
      <c r="AZ149" s="88">
        <f t="shared" si="88"/>
        <v>0</v>
      </c>
      <c r="BA149" s="88">
        <f t="shared" si="88"/>
        <v>0</v>
      </c>
      <c r="BB149" s="11"/>
      <c r="BC149" s="59">
        <f t="shared" si="55"/>
        <v>0</v>
      </c>
      <c r="BD149" s="88">
        <f t="shared" si="56"/>
        <v>0</v>
      </c>
      <c r="BE149" s="88">
        <f>+AA149-'A1'!M142-'A2'!Z142-'A3'!Q149-'A3'!Y149-'A3'!Z149</f>
        <v>0</v>
      </c>
      <c r="BF149" s="11"/>
    </row>
    <row r="150" spans="2:58" s="21" customFormat="1" ht="20.100000000000001" customHeight="1">
      <c r="B150" s="42"/>
      <c r="C150" s="52" t="s">
        <v>144</v>
      </c>
      <c r="D150" s="417">
        <f t="shared" ref="D150:P150" si="89">+D29+D52+D85+D117+D141</f>
        <v>0</v>
      </c>
      <c r="E150" s="417">
        <f t="shared" si="89"/>
        <v>0</v>
      </c>
      <c r="F150" s="417">
        <f t="shared" si="89"/>
        <v>0</v>
      </c>
      <c r="G150" s="417">
        <f t="shared" si="89"/>
        <v>0</v>
      </c>
      <c r="H150" s="417">
        <f t="shared" si="89"/>
        <v>0</v>
      </c>
      <c r="I150" s="417">
        <f t="shared" si="89"/>
        <v>0</v>
      </c>
      <c r="J150" s="417">
        <f t="shared" si="89"/>
        <v>0</v>
      </c>
      <c r="K150" s="417">
        <f t="shared" si="89"/>
        <v>0</v>
      </c>
      <c r="L150" s="417">
        <f t="shared" si="89"/>
        <v>0</v>
      </c>
      <c r="M150" s="417">
        <f t="shared" si="89"/>
        <v>0</v>
      </c>
      <c r="N150" s="417">
        <f t="shared" si="89"/>
        <v>0</v>
      </c>
      <c r="O150" s="417">
        <f t="shared" si="89"/>
        <v>0</v>
      </c>
      <c r="P150" s="417">
        <f t="shared" si="89"/>
        <v>0</v>
      </c>
      <c r="Q150" s="392">
        <f t="shared" si="53"/>
        <v>0</v>
      </c>
      <c r="R150" s="417">
        <f t="shared" si="83"/>
        <v>0</v>
      </c>
      <c r="S150" s="417">
        <f t="shared" si="83"/>
        <v>0</v>
      </c>
      <c r="T150" s="417">
        <f t="shared" si="83"/>
        <v>0</v>
      </c>
      <c r="U150" s="417">
        <f t="shared" si="83"/>
        <v>0</v>
      </c>
      <c r="V150" s="417">
        <f t="shared" si="83"/>
        <v>0</v>
      </c>
      <c r="W150" s="417">
        <f t="shared" si="83"/>
        <v>0</v>
      </c>
      <c r="X150" s="417">
        <f t="shared" si="83"/>
        <v>0</v>
      </c>
      <c r="Y150" s="392">
        <f t="shared" si="54"/>
        <v>0</v>
      </c>
      <c r="Z150" s="417">
        <f>+Z29+Z52+Z85+Z117+Z141</f>
        <v>0</v>
      </c>
      <c r="AA150" s="383">
        <f>+'A1'!M143+'A2'!Z143+'A3'!Q150+'A3'!Y150+'A3'!Z150</f>
        <v>0</v>
      </c>
      <c r="AB150" s="80"/>
      <c r="AC150" s="20"/>
      <c r="AD150" s="88">
        <f t="shared" si="86"/>
        <v>0</v>
      </c>
      <c r="AE150" s="88">
        <f t="shared" si="86"/>
        <v>0</v>
      </c>
      <c r="AF150" s="88">
        <f t="shared" si="86"/>
        <v>0</v>
      </c>
      <c r="AG150" s="88">
        <f t="shared" si="86"/>
        <v>0</v>
      </c>
      <c r="AH150" s="88">
        <f t="shared" si="86"/>
        <v>0</v>
      </c>
      <c r="AI150" s="88">
        <f t="shared" si="86"/>
        <v>0</v>
      </c>
      <c r="AJ150" s="88">
        <f t="shared" si="86"/>
        <v>0</v>
      </c>
      <c r="AK150" s="88">
        <f t="shared" si="86"/>
        <v>0</v>
      </c>
      <c r="AL150" s="88">
        <f t="shared" si="86"/>
        <v>0</v>
      </c>
      <c r="AM150" s="88">
        <f t="shared" si="86"/>
        <v>0</v>
      </c>
      <c r="AN150" s="88">
        <f t="shared" si="87"/>
        <v>0</v>
      </c>
      <c r="AO150" s="88">
        <f t="shared" si="87"/>
        <v>0</v>
      </c>
      <c r="AP150" s="88">
        <f t="shared" si="87"/>
        <v>0</v>
      </c>
      <c r="AQ150" s="88">
        <f t="shared" si="87"/>
        <v>0</v>
      </c>
      <c r="AR150" s="88">
        <f t="shared" si="87"/>
        <v>0</v>
      </c>
      <c r="AS150" s="88">
        <f t="shared" si="87"/>
        <v>0</v>
      </c>
      <c r="AT150" s="88">
        <f t="shared" si="87"/>
        <v>0</v>
      </c>
      <c r="AU150" s="88">
        <f t="shared" si="87"/>
        <v>0</v>
      </c>
      <c r="AV150" s="88">
        <f t="shared" si="87"/>
        <v>0</v>
      </c>
      <c r="AW150" s="88">
        <f t="shared" si="87"/>
        <v>0</v>
      </c>
      <c r="AX150" s="88">
        <f t="shared" si="88"/>
        <v>0</v>
      </c>
      <c r="AY150" s="88">
        <f t="shared" si="88"/>
        <v>0</v>
      </c>
      <c r="AZ150" s="88">
        <f t="shared" si="88"/>
        <v>0</v>
      </c>
      <c r="BA150" s="88">
        <f t="shared" si="88"/>
        <v>0</v>
      </c>
      <c r="BB150" s="11"/>
      <c r="BC150" s="59">
        <f t="shared" si="55"/>
        <v>0</v>
      </c>
      <c r="BD150" s="88">
        <f t="shared" si="56"/>
        <v>0</v>
      </c>
      <c r="BE150" s="88">
        <f>+AA150-'A1'!M143-'A2'!Z143-'A3'!Q150-'A3'!Y150-'A3'!Z150</f>
        <v>0</v>
      </c>
      <c r="BF150" s="191"/>
    </row>
    <row r="151" spans="2:58" s="21" customFormat="1" ht="20.100000000000001" customHeight="1">
      <c r="B151" s="43"/>
      <c r="C151" s="52" t="s">
        <v>103</v>
      </c>
      <c r="D151" s="417">
        <f t="shared" ref="D151:P151" si="90">+D30+D53+D86+D118+D142</f>
        <v>0</v>
      </c>
      <c r="E151" s="417">
        <f t="shared" si="90"/>
        <v>0</v>
      </c>
      <c r="F151" s="417">
        <f t="shared" si="90"/>
        <v>0</v>
      </c>
      <c r="G151" s="417">
        <f t="shared" si="90"/>
        <v>0</v>
      </c>
      <c r="H151" s="417">
        <f t="shared" si="90"/>
        <v>0</v>
      </c>
      <c r="I151" s="417">
        <f t="shared" si="90"/>
        <v>0</v>
      </c>
      <c r="J151" s="417">
        <f t="shared" si="90"/>
        <v>0</v>
      </c>
      <c r="K151" s="417">
        <f t="shared" si="90"/>
        <v>0</v>
      </c>
      <c r="L151" s="417">
        <f t="shared" si="90"/>
        <v>0</v>
      </c>
      <c r="M151" s="417">
        <f t="shared" si="90"/>
        <v>0</v>
      </c>
      <c r="N151" s="417">
        <f t="shared" si="90"/>
        <v>0</v>
      </c>
      <c r="O151" s="417">
        <f t="shared" si="90"/>
        <v>0</v>
      </c>
      <c r="P151" s="417">
        <f t="shared" si="90"/>
        <v>0</v>
      </c>
      <c r="Q151" s="392">
        <f t="shared" si="53"/>
        <v>0</v>
      </c>
      <c r="R151" s="417">
        <f t="shared" si="83"/>
        <v>0</v>
      </c>
      <c r="S151" s="417">
        <f t="shared" si="83"/>
        <v>0</v>
      </c>
      <c r="T151" s="417">
        <f t="shared" si="83"/>
        <v>0</v>
      </c>
      <c r="U151" s="417">
        <f t="shared" si="83"/>
        <v>0</v>
      </c>
      <c r="V151" s="417">
        <f t="shared" si="83"/>
        <v>0</v>
      </c>
      <c r="W151" s="417">
        <f t="shared" si="83"/>
        <v>0</v>
      </c>
      <c r="X151" s="417">
        <f t="shared" si="83"/>
        <v>0</v>
      </c>
      <c r="Y151" s="392">
        <f t="shared" si="54"/>
        <v>0</v>
      </c>
      <c r="Z151" s="417">
        <f>+Z30+Z53+Z86+Z118+Z142</f>
        <v>0</v>
      </c>
      <c r="AA151" s="383">
        <f>+'A1'!M144+'A2'!Z144+'A3'!Q151+'A3'!Y151+'A3'!Z151</f>
        <v>0</v>
      </c>
      <c r="AB151" s="80"/>
      <c r="AC151" s="20"/>
      <c r="AD151" s="88">
        <f t="shared" si="86"/>
        <v>0</v>
      </c>
      <c r="AE151" s="88">
        <f t="shared" si="86"/>
        <v>0</v>
      </c>
      <c r="AF151" s="88">
        <f t="shared" si="86"/>
        <v>0</v>
      </c>
      <c r="AG151" s="88">
        <f t="shared" si="86"/>
        <v>0</v>
      </c>
      <c r="AH151" s="88">
        <f t="shared" si="86"/>
        <v>0</v>
      </c>
      <c r="AI151" s="88">
        <f t="shared" si="86"/>
        <v>0</v>
      </c>
      <c r="AJ151" s="88">
        <f t="shared" si="86"/>
        <v>0</v>
      </c>
      <c r="AK151" s="88">
        <f t="shared" si="86"/>
        <v>0</v>
      </c>
      <c r="AL151" s="88">
        <f t="shared" si="86"/>
        <v>0</v>
      </c>
      <c r="AM151" s="88">
        <f t="shared" si="86"/>
        <v>0</v>
      </c>
      <c r="AN151" s="88">
        <f t="shared" si="87"/>
        <v>0</v>
      </c>
      <c r="AO151" s="88">
        <f t="shared" si="87"/>
        <v>0</v>
      </c>
      <c r="AP151" s="88">
        <f t="shared" si="87"/>
        <v>0</v>
      </c>
      <c r="AQ151" s="88">
        <f t="shared" si="87"/>
        <v>0</v>
      </c>
      <c r="AR151" s="88">
        <f t="shared" si="87"/>
        <v>0</v>
      </c>
      <c r="AS151" s="88">
        <f t="shared" si="87"/>
        <v>0</v>
      </c>
      <c r="AT151" s="88">
        <f t="shared" si="87"/>
        <v>0</v>
      </c>
      <c r="AU151" s="88">
        <f t="shared" si="87"/>
        <v>0</v>
      </c>
      <c r="AV151" s="88">
        <f t="shared" si="87"/>
        <v>0</v>
      </c>
      <c r="AW151" s="88">
        <f t="shared" si="87"/>
        <v>0</v>
      </c>
      <c r="AX151" s="88">
        <f t="shared" si="88"/>
        <v>0</v>
      </c>
      <c r="AY151" s="88">
        <f t="shared" si="88"/>
        <v>0</v>
      </c>
      <c r="AZ151" s="88">
        <f t="shared" si="88"/>
        <v>0</v>
      </c>
      <c r="BA151" s="88">
        <f t="shared" si="88"/>
        <v>0</v>
      </c>
      <c r="BB151" s="11"/>
      <c r="BC151" s="59">
        <f>+Q151-SUM(D151:P151)</f>
        <v>0</v>
      </c>
      <c r="BD151" s="88">
        <f>+Y151-SUM(R151:X151)</f>
        <v>0</v>
      </c>
      <c r="BE151" s="88">
        <f>+AA151-'A1'!M144-'A2'!Z144-'A3'!Q151-'A3'!Y151-'A3'!Z151</f>
        <v>0</v>
      </c>
    </row>
    <row r="152" spans="2:58" s="21" customFormat="1" ht="20.100000000000001" customHeight="1">
      <c r="B152" s="43"/>
      <c r="C152" s="52" t="s">
        <v>150</v>
      </c>
      <c r="D152" s="413"/>
      <c r="E152" s="413"/>
      <c r="F152" s="413"/>
      <c r="G152" s="413"/>
      <c r="H152" s="413"/>
      <c r="I152" s="413"/>
      <c r="J152" s="413"/>
      <c r="K152" s="413"/>
      <c r="L152" s="413"/>
      <c r="M152" s="413"/>
      <c r="N152" s="413"/>
      <c r="O152" s="413"/>
      <c r="P152" s="413"/>
      <c r="Q152" s="389"/>
      <c r="R152" s="413"/>
      <c r="S152" s="413"/>
      <c r="T152" s="413"/>
      <c r="U152" s="413"/>
      <c r="V152" s="413"/>
      <c r="W152" s="413"/>
      <c r="X152" s="413"/>
      <c r="Y152" s="389"/>
      <c r="Z152" s="413"/>
      <c r="AA152" s="394">
        <f>SUM(AA146,AA143,AA119,AA87,AA55,AA31)</f>
        <v>0</v>
      </c>
      <c r="AB152" s="80"/>
      <c r="AC152" s="20"/>
      <c r="AD152" s="88"/>
      <c r="AE152" s="88"/>
      <c r="AF152" s="88"/>
      <c r="AG152" s="88"/>
      <c r="AH152" s="88"/>
      <c r="AI152" s="88"/>
      <c r="AJ152" s="88"/>
      <c r="AK152" s="88"/>
      <c r="AL152" s="88"/>
      <c r="AM152" s="88"/>
      <c r="AN152" s="88"/>
      <c r="AO152" s="88"/>
      <c r="AP152" s="88"/>
      <c r="AQ152" s="88">
        <f>+IF(Q152&gt;Q148,111,0)</f>
        <v>0</v>
      </c>
      <c r="AR152" s="88"/>
      <c r="AS152" s="88"/>
      <c r="AT152" s="88"/>
      <c r="AU152" s="88"/>
      <c r="AV152" s="88"/>
      <c r="AW152" s="88"/>
      <c r="AX152" s="88"/>
      <c r="AY152" s="88">
        <f>+IF(Y152&gt;Y148,111,0)</f>
        <v>0</v>
      </c>
      <c r="AZ152" s="88"/>
      <c r="BA152" s="88">
        <f>+IF(AA152&gt;AA148,111,0)</f>
        <v>0</v>
      </c>
      <c r="BB152" s="11"/>
      <c r="BC152" s="59"/>
      <c r="BD152" s="59"/>
      <c r="BE152" s="88">
        <f>+IF(AA152&lt;SUM(Y152,Q152,'A2'!Z145,'A1'!K145,'A1'!I145,'A1'!G145),333,0)+IF(AA152&gt;AA148,111,0)</f>
        <v>0</v>
      </c>
    </row>
    <row r="153" spans="2:58" s="21" customFormat="1" ht="20.100000000000001" customHeight="1">
      <c r="B153" s="43"/>
      <c r="C153" s="52" t="s">
        <v>44</v>
      </c>
      <c r="D153" s="413"/>
      <c r="E153" s="413"/>
      <c r="F153" s="413"/>
      <c r="G153" s="413"/>
      <c r="H153" s="413"/>
      <c r="I153" s="413"/>
      <c r="J153" s="413"/>
      <c r="K153" s="413"/>
      <c r="L153" s="413"/>
      <c r="M153" s="413"/>
      <c r="N153" s="413"/>
      <c r="O153" s="413"/>
      <c r="P153" s="413"/>
      <c r="Q153" s="389"/>
      <c r="R153" s="413"/>
      <c r="S153" s="413"/>
      <c r="T153" s="413"/>
      <c r="U153" s="413"/>
      <c r="V153" s="413"/>
      <c r="W153" s="413"/>
      <c r="X153" s="413"/>
      <c r="Y153" s="389"/>
      <c r="Z153" s="413"/>
      <c r="AA153" s="408"/>
      <c r="AB153" s="80"/>
      <c r="AC153" s="20"/>
      <c r="AD153" s="88"/>
      <c r="AE153" s="88"/>
      <c r="AF153" s="88"/>
      <c r="AG153" s="88"/>
      <c r="AH153" s="88"/>
      <c r="AI153" s="88"/>
      <c r="AJ153" s="88"/>
      <c r="AK153" s="88"/>
      <c r="AL153" s="88"/>
      <c r="AM153" s="88"/>
      <c r="AN153" s="88"/>
      <c r="AO153" s="88"/>
      <c r="AP153" s="88"/>
      <c r="AQ153" s="88">
        <f>+IF(Q153&gt;Q148,111,0)</f>
        <v>0</v>
      </c>
      <c r="AR153" s="88"/>
      <c r="AS153" s="88"/>
      <c r="AT153" s="88"/>
      <c r="AU153" s="88"/>
      <c r="AV153" s="88"/>
      <c r="AW153" s="88"/>
      <c r="AX153" s="88"/>
      <c r="AY153" s="88">
        <f>+IF(Y153&gt;Y148,111,0)</f>
        <v>0</v>
      </c>
      <c r="AZ153" s="88"/>
      <c r="BA153" s="88">
        <f>+IF(AA153&gt;AA148,111,0)</f>
        <v>0</v>
      </c>
      <c r="BB153" s="11"/>
      <c r="BC153" s="59"/>
      <c r="BD153" s="59"/>
      <c r="BE153" s="88">
        <f>+IF(AA153&lt;SUM(Y153,Q153,'A2'!Z146,'A1'!K146,'A1'!I146,'A1'!G146),333,0)+IF(AA153&gt;AA148,111,0)</f>
        <v>0</v>
      </c>
    </row>
    <row r="154" spans="2:58" s="21" customFormat="1" ht="20.100000000000001" customHeight="1">
      <c r="B154" s="43"/>
      <c r="C154" s="52" t="s">
        <v>151</v>
      </c>
      <c r="D154" s="413"/>
      <c r="E154" s="413"/>
      <c r="F154" s="413"/>
      <c r="G154" s="413"/>
      <c r="H154" s="413"/>
      <c r="I154" s="413"/>
      <c r="J154" s="413"/>
      <c r="K154" s="413"/>
      <c r="L154" s="413"/>
      <c r="M154" s="413"/>
      <c r="N154" s="413"/>
      <c r="O154" s="413"/>
      <c r="P154" s="413"/>
      <c r="Q154" s="413"/>
      <c r="R154" s="413"/>
      <c r="S154" s="413"/>
      <c r="T154" s="413"/>
      <c r="U154" s="413"/>
      <c r="V154" s="413"/>
      <c r="W154" s="413"/>
      <c r="X154" s="413"/>
      <c r="Y154" s="413"/>
      <c r="Z154" s="413"/>
      <c r="AA154" s="394">
        <f>SUM(AA147,AA144,AA120,AA88,AA56)</f>
        <v>0</v>
      </c>
      <c r="AB154" s="82"/>
      <c r="AC154" s="20"/>
      <c r="AD154" s="88"/>
      <c r="AE154" s="88"/>
      <c r="AF154" s="88"/>
      <c r="AG154" s="88"/>
      <c r="AH154" s="88"/>
      <c r="AI154" s="88"/>
      <c r="AJ154" s="88"/>
      <c r="AK154" s="88"/>
      <c r="AL154" s="88"/>
      <c r="AM154" s="88"/>
      <c r="AN154" s="88"/>
      <c r="AO154" s="88"/>
      <c r="AP154" s="88"/>
      <c r="AQ154" s="88"/>
      <c r="AR154" s="88"/>
      <c r="AS154" s="88"/>
      <c r="AT154" s="88"/>
      <c r="AU154" s="88"/>
      <c r="AV154" s="88"/>
      <c r="AW154" s="88"/>
      <c r="AX154" s="88"/>
      <c r="AY154" s="88"/>
      <c r="AZ154" s="88"/>
      <c r="BA154" s="88"/>
      <c r="BB154" s="11"/>
      <c r="BC154" s="59"/>
      <c r="BD154" s="88"/>
      <c r="BE154" s="88">
        <f>+IF(AA154&lt;=AA148,0,111)</f>
        <v>0</v>
      </c>
    </row>
    <row r="155" spans="2:58" s="11" customFormat="1" ht="9.9499999999999993" customHeight="1">
      <c r="B155" s="45"/>
      <c r="C155" s="44"/>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63"/>
      <c r="AB155" s="126"/>
      <c r="AC155" s="10"/>
      <c r="AD155" s="89"/>
      <c r="AE155" s="89"/>
      <c r="AF155" s="89"/>
      <c r="AG155" s="89"/>
      <c r="AH155" s="89"/>
      <c r="AI155" s="89"/>
      <c r="AJ155" s="89"/>
      <c r="AK155" s="89"/>
      <c r="AL155" s="89"/>
      <c r="AM155" s="89"/>
      <c r="AN155" s="89"/>
      <c r="AO155" s="89"/>
      <c r="AP155" s="89"/>
      <c r="AQ155" s="89"/>
      <c r="AR155" s="89"/>
      <c r="AS155" s="89"/>
      <c r="AT155" s="89"/>
      <c r="AU155" s="89"/>
      <c r="AV155" s="89"/>
      <c r="AW155" s="89"/>
      <c r="AX155" s="89"/>
      <c r="AY155" s="89"/>
      <c r="AZ155" s="89"/>
      <c r="BA155" s="89"/>
      <c r="BB155" s="72"/>
      <c r="BC155" s="89"/>
      <c r="BD155" s="89"/>
      <c r="BE155" s="89"/>
      <c r="BF155" s="191"/>
    </row>
    <row r="156" spans="2:58" ht="133.5" customHeight="1">
      <c r="B156" s="207"/>
      <c r="C156" s="495" t="s">
        <v>164</v>
      </c>
      <c r="D156" s="495"/>
      <c r="E156" s="495"/>
      <c r="F156" s="495"/>
      <c r="G156" s="495"/>
      <c r="H156" s="495"/>
      <c r="I156" s="495"/>
      <c r="J156" s="495"/>
      <c r="K156" s="495"/>
      <c r="L156" s="495"/>
      <c r="M156" s="495"/>
      <c r="N156" s="495"/>
      <c r="O156" s="495"/>
      <c r="P156" s="495"/>
      <c r="Q156" s="495"/>
      <c r="R156" s="495"/>
      <c r="S156" s="495"/>
      <c r="T156" s="495"/>
      <c r="U156" s="495"/>
      <c r="V156" s="495"/>
      <c r="W156" s="495"/>
      <c r="X156" s="495"/>
      <c r="Y156" s="495"/>
      <c r="Z156" s="495"/>
      <c r="AA156" s="495"/>
      <c r="AB156" s="208"/>
      <c r="AD156" s="73"/>
      <c r="AE156" s="73"/>
      <c r="AF156" s="73"/>
      <c r="AG156" s="73" t="s">
        <v>9</v>
      </c>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row>
    <row r="157" spans="2:58">
      <c r="C157" s="224"/>
      <c r="D157" s="72"/>
      <c r="E157" s="72"/>
      <c r="F157" s="72"/>
      <c r="G157" s="72"/>
      <c r="H157" s="72"/>
      <c r="I157" s="72"/>
      <c r="K157" s="72"/>
      <c r="L157" s="72"/>
      <c r="M157" s="72"/>
      <c r="N157" s="72"/>
      <c r="O157" s="72"/>
      <c r="P157" s="72"/>
      <c r="Q157" s="72"/>
      <c r="R157" s="72"/>
      <c r="S157" s="72"/>
      <c r="T157" s="72"/>
      <c r="U157" s="72"/>
      <c r="V157" s="72"/>
      <c r="W157" s="72"/>
      <c r="X157" s="72"/>
      <c r="Y157" s="72"/>
      <c r="Z157" s="72"/>
      <c r="AA157" s="224"/>
      <c r="AB157" s="224"/>
      <c r="AC157" s="72"/>
      <c r="AD157" s="73"/>
      <c r="AE157" s="73"/>
      <c r="AF157" s="73"/>
      <c r="AG157" s="73"/>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row>
    <row r="158" spans="2:58">
      <c r="C158" s="224"/>
      <c r="D158" s="72"/>
      <c r="E158" s="72"/>
      <c r="F158" s="72"/>
      <c r="G158" s="72"/>
      <c r="H158" s="72"/>
      <c r="I158" s="72"/>
      <c r="K158" s="72"/>
      <c r="L158" s="72"/>
      <c r="M158" s="72"/>
      <c r="N158" s="72"/>
      <c r="O158" s="72"/>
      <c r="P158" s="72"/>
      <c r="Q158" s="72"/>
      <c r="R158" s="72"/>
      <c r="S158" s="72"/>
      <c r="T158" s="72"/>
      <c r="U158" s="72"/>
      <c r="V158" s="72"/>
      <c r="W158" s="72"/>
      <c r="X158" s="72"/>
      <c r="Y158" s="72"/>
      <c r="Z158" s="72"/>
      <c r="AA158" s="224"/>
      <c r="AB158" s="224"/>
      <c r="AC158" s="72"/>
      <c r="AD158" s="73"/>
      <c r="AE158" s="73"/>
      <c r="AF158" s="73"/>
      <c r="AG158" s="73"/>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row>
    <row r="159" spans="2:58">
      <c r="C159" s="224"/>
      <c r="D159" s="72"/>
      <c r="E159" s="72"/>
      <c r="F159" s="72"/>
      <c r="G159" s="72"/>
      <c r="H159" s="72"/>
      <c r="I159" s="72"/>
      <c r="K159" s="72"/>
      <c r="L159" s="72"/>
      <c r="M159" s="72"/>
      <c r="N159" s="72"/>
      <c r="O159" s="72"/>
      <c r="P159" s="72"/>
      <c r="Q159" s="72"/>
      <c r="R159" s="72"/>
      <c r="S159" s="72"/>
      <c r="T159" s="72"/>
      <c r="U159" s="72"/>
      <c r="V159" s="72"/>
      <c r="W159" s="72"/>
      <c r="X159" s="72"/>
      <c r="Y159" s="72"/>
      <c r="Z159" s="72"/>
      <c r="AA159" s="224"/>
      <c r="AB159" s="224"/>
      <c r="AC159" s="72"/>
      <c r="AD159" s="73"/>
      <c r="AE159" s="73"/>
      <c r="AF159" s="73"/>
      <c r="AG159" s="73"/>
      <c r="AH159" s="72"/>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row>
    <row r="160" spans="2:58">
      <c r="C160" s="224"/>
      <c r="D160" s="72"/>
      <c r="E160" s="72"/>
      <c r="F160" s="72"/>
      <c r="G160" s="72"/>
      <c r="H160" s="72"/>
      <c r="I160" s="72"/>
      <c r="K160" s="72"/>
      <c r="L160" s="72"/>
      <c r="M160" s="72"/>
      <c r="N160" s="72"/>
      <c r="O160" s="72"/>
      <c r="P160" s="72"/>
      <c r="Q160" s="72"/>
      <c r="R160" s="72"/>
      <c r="S160" s="72"/>
      <c r="T160" s="72"/>
      <c r="U160" s="72"/>
      <c r="V160" s="72"/>
      <c r="W160" s="72"/>
      <c r="X160" s="72"/>
      <c r="Y160" s="72"/>
      <c r="Z160" s="72"/>
      <c r="AA160" s="224"/>
      <c r="AB160" s="224"/>
      <c r="AC160" s="72"/>
      <c r="AD160" s="73"/>
      <c r="AE160" s="73"/>
      <c r="AF160" s="73"/>
      <c r="AG160" s="73"/>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row>
    <row r="161" spans="3:57">
      <c r="C161" s="224"/>
      <c r="D161" s="72"/>
      <c r="E161" s="72"/>
      <c r="F161" s="72"/>
      <c r="G161" s="72"/>
      <c r="H161" s="72"/>
      <c r="I161" s="72"/>
      <c r="K161" s="72"/>
      <c r="L161" s="72"/>
      <c r="M161" s="72"/>
      <c r="N161" s="72"/>
      <c r="O161" s="72"/>
      <c r="P161" s="72"/>
      <c r="Q161" s="72"/>
      <c r="R161" s="72"/>
      <c r="S161" s="72"/>
      <c r="T161" s="72"/>
      <c r="U161" s="72"/>
      <c r="V161" s="72"/>
      <c r="W161" s="72"/>
      <c r="X161" s="72"/>
      <c r="Y161" s="72"/>
      <c r="Z161" s="72"/>
      <c r="AA161" s="224"/>
      <c r="AB161" s="224"/>
      <c r="AC161" s="72"/>
      <c r="AD161" s="73"/>
      <c r="AE161" s="73"/>
      <c r="AF161" s="73"/>
      <c r="AG161" s="73"/>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row>
    <row r="162" spans="3:57">
      <c r="C162" s="224"/>
      <c r="D162" s="72"/>
      <c r="E162" s="72"/>
      <c r="F162" s="72"/>
      <c r="G162" s="72"/>
      <c r="H162" s="72"/>
      <c r="I162" s="72"/>
      <c r="K162" s="72"/>
      <c r="L162" s="72"/>
      <c r="M162" s="72"/>
      <c r="N162" s="72"/>
      <c r="O162" s="72"/>
      <c r="P162" s="72"/>
      <c r="Q162" s="72"/>
      <c r="R162" s="72"/>
      <c r="S162" s="72"/>
      <c r="T162" s="72"/>
      <c r="U162" s="72"/>
      <c r="V162" s="72"/>
      <c r="W162" s="72"/>
      <c r="X162" s="72"/>
      <c r="Y162" s="72"/>
      <c r="Z162" s="72"/>
      <c r="AA162" s="224"/>
      <c r="AB162" s="224"/>
      <c r="AC162" s="72"/>
      <c r="AD162" s="73"/>
      <c r="AE162" s="73"/>
      <c r="AF162" s="73"/>
      <c r="AG162" s="73"/>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row>
    <row r="163" spans="3:57">
      <c r="C163" s="224"/>
      <c r="D163" s="72"/>
      <c r="E163" s="72"/>
      <c r="F163" s="72"/>
      <c r="G163" s="72"/>
      <c r="H163" s="72"/>
      <c r="I163" s="72"/>
      <c r="K163" s="72"/>
      <c r="L163" s="72"/>
      <c r="M163" s="72"/>
      <c r="N163" s="72"/>
      <c r="O163" s="72"/>
      <c r="P163" s="72"/>
      <c r="Q163" s="72"/>
      <c r="R163" s="72"/>
      <c r="S163" s="72"/>
      <c r="T163" s="72"/>
      <c r="U163" s="72"/>
      <c r="V163" s="72"/>
      <c r="W163" s="72"/>
      <c r="X163" s="72"/>
      <c r="Y163" s="72"/>
      <c r="Z163" s="72"/>
      <c r="AA163" s="224"/>
      <c r="AB163" s="224"/>
      <c r="AC163" s="72"/>
      <c r="AD163" s="73"/>
      <c r="AE163" s="73"/>
      <c r="AF163" s="73"/>
      <c r="AG163" s="73"/>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row>
    <row r="164" spans="3:57">
      <c r="C164" s="224"/>
      <c r="D164" s="72"/>
      <c r="E164" s="72"/>
      <c r="F164" s="72"/>
      <c r="G164" s="72"/>
      <c r="H164" s="72"/>
      <c r="I164" s="72"/>
      <c r="K164" s="72"/>
      <c r="L164" s="72"/>
      <c r="M164" s="72"/>
      <c r="N164" s="72"/>
      <c r="O164" s="72"/>
      <c r="P164" s="72"/>
      <c r="Q164" s="72"/>
      <c r="R164" s="72"/>
      <c r="S164" s="72"/>
      <c r="T164" s="72"/>
      <c r="U164" s="72"/>
      <c r="V164" s="72"/>
      <c r="W164" s="72"/>
      <c r="X164" s="72"/>
      <c r="Y164" s="72"/>
      <c r="Z164" s="72"/>
      <c r="AA164" s="224"/>
      <c r="AB164" s="224"/>
      <c r="AC164" s="72"/>
      <c r="AD164" s="73"/>
      <c r="AE164" s="73"/>
      <c r="AF164" s="73"/>
      <c r="AG164" s="73"/>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row>
    <row r="165" spans="3:57">
      <c r="C165" s="224"/>
      <c r="D165" s="72"/>
      <c r="E165" s="72"/>
      <c r="F165" s="72"/>
      <c r="G165" s="72"/>
      <c r="H165" s="72"/>
      <c r="I165" s="72"/>
      <c r="K165" s="72"/>
      <c r="L165" s="72"/>
      <c r="M165" s="72"/>
      <c r="N165" s="72"/>
      <c r="O165" s="72"/>
      <c r="P165" s="72"/>
      <c r="Q165" s="72"/>
      <c r="R165" s="72"/>
      <c r="S165" s="72"/>
      <c r="T165" s="72"/>
      <c r="U165" s="72"/>
      <c r="V165" s="72"/>
      <c r="W165" s="72"/>
      <c r="X165" s="72"/>
      <c r="Y165" s="72"/>
      <c r="Z165" s="72"/>
      <c r="AA165" s="224"/>
      <c r="AB165" s="224"/>
      <c r="AC165" s="72"/>
      <c r="AD165" s="73"/>
      <c r="AE165" s="73"/>
      <c r="AF165" s="73"/>
      <c r="AG165" s="73"/>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row>
    <row r="166" spans="3:57">
      <c r="C166" s="224"/>
      <c r="D166" s="72"/>
      <c r="E166" s="72"/>
      <c r="F166" s="72"/>
      <c r="G166" s="72"/>
      <c r="H166" s="72"/>
      <c r="I166" s="72"/>
      <c r="K166" s="72"/>
      <c r="L166" s="72"/>
      <c r="M166" s="72"/>
      <c r="N166" s="72"/>
      <c r="O166" s="72"/>
      <c r="P166" s="72"/>
      <c r="Q166" s="72"/>
      <c r="R166" s="72"/>
      <c r="S166" s="72"/>
      <c r="T166" s="72"/>
      <c r="U166" s="72"/>
      <c r="V166" s="72"/>
      <c r="W166" s="72"/>
      <c r="X166" s="72"/>
      <c r="Y166" s="72"/>
      <c r="Z166" s="72"/>
      <c r="AA166" s="224"/>
      <c r="AB166" s="224"/>
      <c r="AC166" s="72"/>
      <c r="AD166" s="73"/>
      <c r="AE166" s="73"/>
      <c r="AF166" s="73"/>
      <c r="AG166" s="73"/>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row>
    <row r="167" spans="3:57">
      <c r="C167" s="224"/>
      <c r="D167" s="72"/>
      <c r="E167" s="72"/>
      <c r="F167" s="72"/>
      <c r="G167" s="72"/>
      <c r="H167" s="72"/>
      <c r="I167" s="72"/>
      <c r="K167" s="72"/>
      <c r="L167" s="72"/>
      <c r="M167" s="72"/>
      <c r="N167" s="72"/>
      <c r="O167" s="72"/>
      <c r="P167" s="72"/>
      <c r="Q167" s="72"/>
      <c r="R167" s="72"/>
      <c r="S167" s="72"/>
      <c r="T167" s="72"/>
      <c r="U167" s="72"/>
      <c r="V167" s="72"/>
      <c r="W167" s="72"/>
      <c r="X167" s="72"/>
      <c r="Y167" s="72"/>
      <c r="Z167" s="72"/>
      <c r="AA167" s="224"/>
      <c r="AB167" s="224"/>
      <c r="AC167" s="72"/>
      <c r="AD167" s="73"/>
      <c r="AE167" s="73"/>
      <c r="AF167" s="73"/>
      <c r="AG167" s="73"/>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row>
  </sheetData>
  <sheetProtection algorithmName="SHA-512" hashValue="1jr6p4nb792zJ7/D4eTWoX5rotRKSYqRzySjI7Rj9Mtooxh95OoSdPyHvKvteXV4jfx81bgnbEfg0Dp1Ux3QRQ==" saltValue="QxIlIoheWyzYAbln14f7uw==" spinCount="100000" sheet="1" objects="1" scenarios="1"/>
  <dataConsolidate link="1"/>
  <mergeCells count="15">
    <mergeCell ref="AF2:BE3"/>
    <mergeCell ref="C156:AA156"/>
    <mergeCell ref="AR7:AY7"/>
    <mergeCell ref="D7:Q7"/>
    <mergeCell ref="R7:Y7"/>
    <mergeCell ref="AD5:BE5"/>
    <mergeCell ref="AD7:AQ7"/>
    <mergeCell ref="C2:AA2"/>
    <mergeCell ref="C3:AA3"/>
    <mergeCell ref="C4:AA4"/>
    <mergeCell ref="C5:AA5"/>
    <mergeCell ref="Z7:Z8"/>
    <mergeCell ref="AA7:AA8"/>
    <mergeCell ref="D6:AB6"/>
    <mergeCell ref="B6:C6"/>
  </mergeCells>
  <phoneticPr fontId="0" type="noConversion"/>
  <conditionalFormatting sqref="D10:P26">
    <cfRule type="expression" dxfId="187" priority="99" stopIfTrue="1">
      <formula>AND(D10&lt;&gt;"",OR(D10&lt;0,NOT(ISNUMBER(D10))))</formula>
    </cfRule>
  </conditionalFormatting>
  <conditionalFormatting sqref="D135:P136">
    <cfRule type="expression" dxfId="186" priority="18" stopIfTrue="1">
      <formula>AND(D135&lt;&gt;"",OR(D135&lt;0,NOT(ISNUMBER(D135))))</formula>
    </cfRule>
  </conditionalFormatting>
  <conditionalFormatting sqref="D11:Z135">
    <cfRule type="expression" dxfId="185" priority="7" stopIfTrue="1">
      <formula>AND(D11&lt;&gt;"",OR(D11&lt;0,NOT(ISNUMBER(D11))))</formula>
    </cfRule>
  </conditionalFormatting>
  <conditionalFormatting sqref="D137:Z154">
    <cfRule type="expression" dxfId="184" priority="97" stopIfTrue="1">
      <formula>AND(D137&lt;&gt;"",OR(D137&lt;0,NOT(ISNUMBER(D137))))</formula>
    </cfRule>
  </conditionalFormatting>
  <conditionalFormatting sqref="D6:AB6">
    <cfRule type="expression" dxfId="183" priority="757" stopIfTrue="1">
      <formula>COUNTA(D10:AA150)&lt;&gt;COUNTIF(D10:AA150,"&gt;=0")</formula>
    </cfRule>
  </conditionalFormatting>
  <conditionalFormatting sqref="E10:Z10">
    <cfRule type="expression" dxfId="182" priority="79" stopIfTrue="1">
      <formula>AND(E10&lt;&gt;"",OR(E10&lt;0,NOT(ISNUMBER(E10))))</formula>
    </cfRule>
  </conditionalFormatting>
  <conditionalFormatting sqref="Q136:Z136">
    <cfRule type="expression" dxfId="181" priority="6" stopIfTrue="1">
      <formula>AND(Q136&lt;&gt;"",OR(Q136&lt;0,NOT(ISNUMBER(Q136))))</formula>
    </cfRule>
  </conditionalFormatting>
  <conditionalFormatting sqref="AA9:AA154">
    <cfRule type="expression" dxfId="180" priority="3" stopIfTrue="1">
      <formula>AND(AA9&lt;&gt;"",OR(AA9&lt;0,NOT(ISNUMBER(AA9))))</formula>
    </cfRule>
  </conditionalFormatting>
  <conditionalFormatting sqref="AB10:AB26 AB30:AB153">
    <cfRule type="expression" dxfId="179" priority="162" stopIfTrue="1">
      <formula>AB10=1</formula>
    </cfRule>
  </conditionalFormatting>
  <conditionalFormatting sqref="AD31:AP31 AR31:AX31">
    <cfRule type="expression" dxfId="178" priority="143" stopIfTrue="1">
      <formula>ABS(AD31)&gt;10</formula>
    </cfRule>
  </conditionalFormatting>
  <conditionalFormatting sqref="AD119:AP120 AR119:AX120 BB119:BD120">
    <cfRule type="expression" dxfId="177" priority="151" stopIfTrue="1">
      <formula>ABS(AD119)&gt;10</formula>
    </cfRule>
  </conditionalFormatting>
  <conditionalFormatting sqref="AD10:BA154 BB144:BD153 AD9:BE9 AD155:BE155">
    <cfRule type="expression" dxfId="176" priority="164" stopIfTrue="1">
      <formula>ABS(AD9)&gt;10</formula>
    </cfRule>
  </conditionalFormatting>
  <conditionalFormatting sqref="AD32:BC54">
    <cfRule type="expression" dxfId="175" priority="161" stopIfTrue="1">
      <formula>ABS(AD32)&gt;10</formula>
    </cfRule>
  </conditionalFormatting>
  <conditionalFormatting sqref="AD56:BC56">
    <cfRule type="expression" dxfId="174" priority="152" stopIfTrue="1">
      <formula>ABS(AD56)&gt;10</formula>
    </cfRule>
  </conditionalFormatting>
  <conditionalFormatting sqref="AD58:BC86">
    <cfRule type="expression" dxfId="173" priority="67" stopIfTrue="1">
      <formula>ABS(AD58)&gt;10</formula>
    </cfRule>
  </conditionalFormatting>
  <conditionalFormatting sqref="AD90:BC97">
    <cfRule type="expression" dxfId="172" priority="156" stopIfTrue="1">
      <formula>ABS(AD90)&gt;10</formula>
    </cfRule>
  </conditionalFormatting>
  <conditionalFormatting sqref="AD98:BD118">
    <cfRule type="expression" dxfId="171" priority="57" stopIfTrue="1">
      <formula>ABS(AD98)&gt;10</formula>
    </cfRule>
  </conditionalFormatting>
  <conditionalFormatting sqref="AD120:BD142">
    <cfRule type="expression" dxfId="170" priority="47" stopIfTrue="1">
      <formula>ABS(AD120)&gt;10</formula>
    </cfRule>
  </conditionalFormatting>
  <conditionalFormatting sqref="AD146:BD147">
    <cfRule type="expression" dxfId="169" priority="144" stopIfTrue="1">
      <formula>ABS(AD146)&gt;10</formula>
    </cfRule>
  </conditionalFormatting>
  <conditionalFormatting sqref="AD149:BD150">
    <cfRule type="expression" dxfId="168" priority="157" stopIfTrue="1">
      <formula>ABS(AD149)&gt;10</formula>
    </cfRule>
  </conditionalFormatting>
  <conditionalFormatting sqref="AE2">
    <cfRule type="expression" dxfId="167" priority="2">
      <formula>MAX(AD9:BE155) &gt;5</formula>
    </cfRule>
  </conditionalFormatting>
  <conditionalFormatting sqref="AE3">
    <cfRule type="expression" dxfId="166" priority="1">
      <formula>MIN(AD9:BE155) &lt;-5</formula>
    </cfRule>
  </conditionalFormatting>
  <conditionalFormatting sqref="AQ31">
    <cfRule type="expression" dxfId="165" priority="137" stopIfTrue="1">
      <formula>AND(AQ31&lt;&gt;"",OR(AQ31&lt;0,NOT(ISNUMBER(AQ31))))</formula>
    </cfRule>
  </conditionalFormatting>
  <conditionalFormatting sqref="AQ55">
    <cfRule type="expression" dxfId="164" priority="122" stopIfTrue="1">
      <formula>AND(AQ55&lt;&gt;"",OR(AQ55&lt;0,NOT(ISNUMBER(AQ55))))</formula>
    </cfRule>
  </conditionalFormatting>
  <conditionalFormatting sqref="AQ57">
    <cfRule type="expression" dxfId="163" priority="117" stopIfTrue="1">
      <formula>AND(AQ57&lt;&gt;"",OR(AQ57&lt;0,NOT(ISNUMBER(AQ57))))</formula>
    </cfRule>
  </conditionalFormatting>
  <conditionalFormatting sqref="AQ87">
    <cfRule type="expression" dxfId="162" priority="114" stopIfTrue="1">
      <formula>AND(AQ87&lt;&gt;"",OR(AQ87&lt;0,NOT(ISNUMBER(AQ87))))</formula>
    </cfRule>
  </conditionalFormatting>
  <conditionalFormatting sqref="AQ89">
    <cfRule type="expression" dxfId="161" priority="113" stopIfTrue="1">
      <formula>AND(AQ89&lt;&gt;"",OR(AQ89&lt;0,NOT(ISNUMBER(AQ89))))</formula>
    </cfRule>
  </conditionalFormatting>
  <conditionalFormatting sqref="AQ119">
    <cfRule type="expression" dxfId="160" priority="107" stopIfTrue="1">
      <formula>AND(AQ119&lt;&gt;"",OR(AQ119&lt;0,NOT(ISNUMBER(AQ119))))</formula>
    </cfRule>
  </conditionalFormatting>
  <conditionalFormatting sqref="AQ120">
    <cfRule type="expression" dxfId="159" priority="150" stopIfTrue="1">
      <formula>ABS(AQ120)&gt;10</formula>
    </cfRule>
  </conditionalFormatting>
  <conditionalFormatting sqref="AQ143">
    <cfRule type="expression" dxfId="158" priority="104" stopIfTrue="1">
      <formula>AND(AQ143&lt;&gt;"",OR(AQ143&lt;0,NOT(ISNUMBER(AQ143))))</formula>
    </cfRule>
  </conditionalFormatting>
  <conditionalFormatting sqref="AQ144">
    <cfRule type="expression" dxfId="157" priority="147" stopIfTrue="1">
      <formula>ABS(AQ144)&gt;10</formula>
    </cfRule>
  </conditionalFormatting>
  <conditionalFormatting sqref="AQ88:BC88">
    <cfRule type="expression" dxfId="156" priority="110" stopIfTrue="1">
      <formula>ABS(AQ88)&gt;10</formula>
    </cfRule>
  </conditionalFormatting>
  <conditionalFormatting sqref="AR55:AX55">
    <cfRule type="expression" dxfId="155" priority="124" stopIfTrue="1">
      <formula>ABS(AR55)&gt;10</formula>
    </cfRule>
  </conditionalFormatting>
  <conditionalFormatting sqref="AR57:AX57">
    <cfRule type="expression" dxfId="154" priority="119" stopIfTrue="1">
      <formula>ABS(AR57)&gt;10</formula>
    </cfRule>
  </conditionalFormatting>
  <conditionalFormatting sqref="AY31">
    <cfRule type="expression" dxfId="153" priority="125" stopIfTrue="1">
      <formula>AND(AY31&lt;&gt;"",OR(AY31&lt;0,NOT(ISNUMBER(AY31))))</formula>
    </cfRule>
  </conditionalFormatting>
  <conditionalFormatting sqref="AY55">
    <cfRule type="expression" dxfId="152" priority="120" stopIfTrue="1">
      <formula>AND(AY55&lt;&gt;"",OR(AY55&lt;0,NOT(ISNUMBER(AY55))))</formula>
    </cfRule>
  </conditionalFormatting>
  <conditionalFormatting sqref="AY57">
    <cfRule type="expression" dxfId="151" priority="115" stopIfTrue="1">
      <formula>AND(AY57&lt;&gt;"",OR(AY57&lt;0,NOT(ISNUMBER(AY57))))</formula>
    </cfRule>
  </conditionalFormatting>
  <conditionalFormatting sqref="AY87">
    <cfRule type="expression" dxfId="150" priority="112" stopIfTrue="1">
      <formula>AND(AY87&lt;&gt;"",OR(AY87&lt;0,NOT(ISNUMBER(AY87))))</formula>
    </cfRule>
  </conditionalFormatting>
  <conditionalFormatting sqref="AY89">
    <cfRule type="expression" dxfId="149" priority="111" stopIfTrue="1">
      <formula>AND(AY89&lt;&gt;"",OR(AY89&lt;0,NOT(ISNUMBER(AY89))))</formula>
    </cfRule>
  </conditionalFormatting>
  <conditionalFormatting sqref="AY119">
    <cfRule type="expression" dxfId="148" priority="106" stopIfTrue="1">
      <formula>AND(AY119&lt;&gt;"",OR(AY119&lt;0,NOT(ISNUMBER(AY119))))</formula>
    </cfRule>
  </conditionalFormatting>
  <conditionalFormatting sqref="AY143">
    <cfRule type="expression" dxfId="147" priority="103" stopIfTrue="1">
      <formula>AND(AY143&lt;&gt;"",OR(AY143&lt;0,NOT(ISNUMBER(AY143))))</formula>
    </cfRule>
  </conditionalFormatting>
  <conditionalFormatting sqref="AY152:AY153">
    <cfRule type="expression" dxfId="146" priority="101" stopIfTrue="1">
      <formula>AND(AY152&lt;&gt;"",OR(AY152&lt;0,NOT(ISNUMBER(AY152))))</formula>
    </cfRule>
  </conditionalFormatting>
  <conditionalFormatting sqref="AZ31">
    <cfRule type="expression" dxfId="145" priority="142" stopIfTrue="1">
      <formula>ABS(AZ31)&gt;10</formula>
    </cfRule>
  </conditionalFormatting>
  <conditionalFormatting sqref="AZ55">
    <cfRule type="expression" dxfId="144" priority="123" stopIfTrue="1">
      <formula>ABS(AZ55)&gt;10</formula>
    </cfRule>
  </conditionalFormatting>
  <conditionalFormatting sqref="AZ57">
    <cfRule type="expression" dxfId="143" priority="118" stopIfTrue="1">
      <formula>ABS(AZ57)&gt;10</formula>
    </cfRule>
  </conditionalFormatting>
  <conditionalFormatting sqref="AZ87:AZ88">
    <cfRule type="expression" dxfId="142" priority="154" stopIfTrue="1">
      <formula>ABS(AZ87)&gt;10</formula>
    </cfRule>
  </conditionalFormatting>
  <conditionalFormatting sqref="AZ119 AY120:BA120">
    <cfRule type="expression" dxfId="141" priority="149" stopIfTrue="1">
      <formula>ABS(AY119)&gt;10</formula>
    </cfRule>
  </conditionalFormatting>
  <conditionalFormatting sqref="AZ143 AY144:BA144">
    <cfRule type="expression" dxfId="140" priority="146" stopIfTrue="1">
      <formula>ABS(AY143)&gt;10</formula>
    </cfRule>
  </conditionalFormatting>
  <conditionalFormatting sqref="AZ152 AD154:BD154">
    <cfRule type="expression" dxfId="139" priority="145" stopIfTrue="1">
      <formula>ABS(AD152)&gt;10</formula>
    </cfRule>
  </conditionalFormatting>
  <conditionalFormatting sqref="BA31">
    <cfRule type="expression" dxfId="138" priority="126" stopIfTrue="1">
      <formula>AND(BA31&lt;&gt;"",OR(BA31&lt;0,NOT(ISNUMBER(BA31))))</formula>
    </cfRule>
  </conditionalFormatting>
  <conditionalFormatting sqref="BA55">
    <cfRule type="expression" dxfId="137" priority="121" stopIfTrue="1">
      <formula>AND(BA55&lt;&gt;"",OR(BA55&lt;0,NOT(ISNUMBER(BA55))))</formula>
    </cfRule>
  </conditionalFormatting>
  <conditionalFormatting sqref="BA57">
    <cfRule type="expression" dxfId="136" priority="116" stopIfTrue="1">
      <formula>AND(BA57&lt;&gt;"",OR(BA57&lt;0,NOT(ISNUMBER(BA57))))</formula>
    </cfRule>
  </conditionalFormatting>
  <conditionalFormatting sqref="BA87">
    <cfRule type="expression" dxfId="135" priority="109" stopIfTrue="1">
      <formula>AND(BA87&lt;&gt;"",OR(BA87&lt;0,NOT(ISNUMBER(BA87))))</formula>
    </cfRule>
  </conditionalFormatting>
  <conditionalFormatting sqref="BA89">
    <cfRule type="expression" dxfId="134" priority="108" stopIfTrue="1">
      <formula>AND(BA89&lt;&gt;"",OR(BA89&lt;0,NOT(ISNUMBER(BA89))))</formula>
    </cfRule>
  </conditionalFormatting>
  <conditionalFormatting sqref="BA119">
    <cfRule type="expression" dxfId="133" priority="105" stopIfTrue="1">
      <formula>AND(BA119&lt;&gt;"",OR(BA119&lt;0,NOT(ISNUMBER(BA119))))</formula>
    </cfRule>
  </conditionalFormatting>
  <conditionalFormatting sqref="BA143">
    <cfRule type="expression" dxfId="132" priority="102" stopIfTrue="1">
      <formula>AND(BA143&lt;&gt;"",OR(BA143&lt;0,NOT(ISNUMBER(BA143))))</formula>
    </cfRule>
  </conditionalFormatting>
  <conditionalFormatting sqref="BA152:BA153">
    <cfRule type="expression" dxfId="131" priority="100" stopIfTrue="1">
      <formula>AND(BA152&lt;&gt;"",OR(BA152&lt;0,NOT(ISNUMBER(BA152))))</formula>
    </cfRule>
  </conditionalFormatting>
  <conditionalFormatting sqref="BB10:BC31">
    <cfRule type="expression" dxfId="130" priority="141" stopIfTrue="1">
      <formula>ABS(BB10)&gt;10</formula>
    </cfRule>
  </conditionalFormatting>
  <conditionalFormatting sqref="BB55:BC57 AD55:AP56">
    <cfRule type="expression" dxfId="129" priority="153" stopIfTrue="1">
      <formula>ABS(AD55)&gt;10</formula>
    </cfRule>
  </conditionalFormatting>
  <conditionalFormatting sqref="BB88:BC89 BB87 AD87:AP88 AR87:AX88">
    <cfRule type="expression" dxfId="128" priority="155" stopIfTrue="1">
      <formula>ABS(AD87)&gt;10</formula>
    </cfRule>
  </conditionalFormatting>
  <conditionalFormatting sqref="BB143:BD144 AD143:AP144 AR143:AX144">
    <cfRule type="expression" dxfId="127" priority="148" stopIfTrue="1">
      <formula>ABS(AD143)&gt;10</formula>
    </cfRule>
  </conditionalFormatting>
  <conditionalFormatting sqref="BB152:BD152">
    <cfRule type="expression" dxfId="126" priority="139" stopIfTrue="1">
      <formula>ABS(BB152)&gt;10</formula>
    </cfRule>
  </conditionalFormatting>
  <conditionalFormatting sqref="BC31">
    <cfRule type="expression" dxfId="125" priority="136" stopIfTrue="1">
      <formula>AND(BC31&lt;&gt;"",OR(BC31&lt;0,NOT(ISNUMBER(BC31))))</formula>
    </cfRule>
  </conditionalFormatting>
  <conditionalFormatting sqref="BC54:BC58">
    <cfRule type="expression" dxfId="124" priority="135" stopIfTrue="1">
      <formula>ABS(BC54)&gt;10</formula>
    </cfRule>
  </conditionalFormatting>
  <conditionalFormatting sqref="BC55">
    <cfRule type="expression" dxfId="123" priority="134" stopIfTrue="1">
      <formula>AND(BC55&lt;&gt;"",OR(BC55&lt;0,NOT(ISNUMBER(BC55))))</formula>
    </cfRule>
  </conditionalFormatting>
  <conditionalFormatting sqref="BC57">
    <cfRule type="expression" dxfId="122" priority="133" stopIfTrue="1">
      <formula>ABS(BC57)&gt;10</formula>
    </cfRule>
    <cfRule type="expression" dxfId="121" priority="132" stopIfTrue="1">
      <formula>AND(BC57&lt;&gt;"",OR(BC57&lt;0,NOT(ISNUMBER(BC57))))</formula>
    </cfRule>
  </conditionalFormatting>
  <conditionalFormatting sqref="BC87">
    <cfRule type="expression" dxfId="120" priority="127" stopIfTrue="1">
      <formula>AND(BC87&lt;&gt;"",OR(BC87&lt;0,NOT(ISNUMBER(BC87))))</formula>
    </cfRule>
  </conditionalFormatting>
  <conditionalFormatting sqref="BC87:BC90">
    <cfRule type="expression" dxfId="119" priority="131" stopIfTrue="1">
      <formula>ABS(BC87)&gt;10</formula>
    </cfRule>
  </conditionalFormatting>
  <conditionalFormatting sqref="BC89">
    <cfRule type="expression" dxfId="118" priority="130" stopIfTrue="1">
      <formula>AND(BC89&lt;&gt;"",OR(BC89&lt;0,NOT(ISNUMBER(BC89))))</formula>
    </cfRule>
  </conditionalFormatting>
  <conditionalFormatting sqref="BC143:BD143">
    <cfRule type="expression" dxfId="117" priority="140" stopIfTrue="1">
      <formula>ABS(BC143)&gt;10</formula>
    </cfRule>
    <cfRule type="expression" dxfId="116" priority="129" stopIfTrue="1">
      <formula>AND(BC143&lt;&gt;"",OR(BC143&lt;0,NOT(ISNUMBER(BC143))))</formula>
    </cfRule>
  </conditionalFormatting>
  <conditionalFormatting sqref="BC152:BD153 D9:Z9 AQ152:AQ153 D155:AA155">
    <cfRule type="expression" dxfId="115" priority="163" stopIfTrue="1">
      <formula>AND(D9&lt;&gt;"",OR(D9&lt;0,NOT(ISNUMBER(D9))))</formula>
    </cfRule>
  </conditionalFormatting>
  <conditionalFormatting sqref="BC153:BD153">
    <cfRule type="expression" dxfId="114" priority="128" stopIfTrue="1">
      <formula>AND(BC153&lt;&gt;"",OR(BC153&lt;0,NOT(ISNUMBER(BC153))))</formula>
    </cfRule>
  </conditionalFormatting>
  <conditionalFormatting sqref="BD10:BD97">
    <cfRule type="expression" dxfId="113" priority="95" stopIfTrue="1">
      <formula>ABS(BD10)&gt;10</formula>
    </cfRule>
  </conditionalFormatting>
  <conditionalFormatting sqref="BE10:BE154">
    <cfRule type="expression" dxfId="112" priority="81" stopIfTrue="1">
      <formula>ABS(BE10)&gt;10</formula>
    </cfRule>
  </conditionalFormatting>
  <pageMargins left="0.74803149606299213" right="0.43307086614173229" top="0.98425196850393704" bottom="0.98425196850393704" header="0.51181102362204722" footer="0.51181102362204722"/>
  <pageSetup paperSize="8" scale="60" orientation="portrait" r:id="rId1"/>
  <headerFooter alignWithMargins="0">
    <oddFooter>&amp;R2019 Triennial Central Bank Survey</oddFooter>
  </headerFooter>
  <rowBreaks count="1" manualBreakCount="1">
    <brk id="94" min="1"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outlinePr summaryBelow="0" summaryRight="0"/>
  </sheetPr>
  <dimension ref="B1:CM167"/>
  <sheetViews>
    <sheetView showGridLines="0" zoomScale="70" zoomScaleNormal="70" zoomScaleSheetLayoutView="70" workbookViewId="0">
      <pane xSplit="4" ySplit="8" topLeftCell="M9" activePane="bottomRight" state="frozen"/>
      <selection pane="topRight" activeCell="E1" sqref="E1"/>
      <selection pane="bottomLeft" activeCell="A9" sqref="A9"/>
      <selection pane="bottomRight" activeCell="Y29" sqref="Y29"/>
    </sheetView>
  </sheetViews>
  <sheetFormatPr defaultColWidth="0" defaultRowHeight="12" zeroHeight="1"/>
  <cols>
    <col min="1" max="1" width="1.7109375" style="72" customWidth="1"/>
    <col min="2" max="2" width="20.7109375" style="224" customWidth="1"/>
    <col min="3" max="3" width="53.140625" style="224" customWidth="1"/>
    <col min="4" max="27" width="20.7109375" style="72" customWidth="1"/>
    <col min="28" max="28" width="20.7109375" style="209" customWidth="1"/>
    <col min="29" max="40" width="20.7109375" style="72" customWidth="1"/>
    <col min="41" max="41" width="3.42578125" style="72" customWidth="1"/>
    <col min="42" max="42" width="1.7109375" style="72" customWidth="1"/>
    <col min="43" max="53" width="20.7109375" style="73" customWidth="1"/>
    <col min="54" max="79" width="20.7109375" style="72" customWidth="1"/>
    <col min="80" max="80" width="7.42578125" style="72" customWidth="1"/>
    <col min="81" max="81" width="20.7109375" style="72" customWidth="1"/>
    <col min="82" max="82" width="9.140625" style="72" customWidth="1"/>
    <col min="83" max="16384" width="0" style="72" hidden="1"/>
  </cols>
  <sheetData>
    <row r="1" spans="2:91" s="7" customFormat="1" ht="20.100000000000001" customHeight="1">
      <c r="B1" s="139" t="s">
        <v>16</v>
      </c>
      <c r="C1" s="84"/>
      <c r="D1" s="5"/>
      <c r="E1" s="5"/>
      <c r="F1" s="5"/>
      <c r="G1" s="5"/>
      <c r="H1" s="5"/>
      <c r="I1" s="5"/>
      <c r="J1" s="5"/>
      <c r="K1" s="5"/>
      <c r="L1" s="5"/>
      <c r="M1" s="5"/>
      <c r="N1" s="5"/>
      <c r="O1" s="5"/>
      <c r="P1" s="5"/>
      <c r="Q1" s="5"/>
      <c r="R1" s="5"/>
      <c r="S1" s="5"/>
      <c r="T1" s="5"/>
      <c r="U1" s="5"/>
      <c r="V1" s="5"/>
      <c r="W1" s="5"/>
      <c r="X1" s="5"/>
      <c r="Y1" s="5"/>
      <c r="Z1" s="5"/>
      <c r="AA1" s="5"/>
      <c r="AC1" s="5"/>
      <c r="AD1" s="5"/>
      <c r="AE1" s="5"/>
      <c r="AF1" s="5"/>
      <c r="AG1" s="5"/>
      <c r="AH1" s="5"/>
      <c r="AI1" s="5"/>
      <c r="AJ1" s="5"/>
      <c r="AK1" s="5"/>
      <c r="AL1" s="5"/>
      <c r="AM1" s="5"/>
      <c r="AN1" s="40"/>
      <c r="AP1" s="5"/>
      <c r="AQ1" s="71"/>
      <c r="AR1" s="71"/>
      <c r="AS1" s="71"/>
      <c r="CC1" s="72"/>
    </row>
    <row r="2" spans="2:91" s="7" customFormat="1" ht="20.100000000000001" customHeight="1">
      <c r="B2" s="78"/>
      <c r="C2" s="462" t="s">
        <v>55</v>
      </c>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c r="AI2" s="462"/>
      <c r="AJ2" s="462"/>
      <c r="AK2" s="462"/>
      <c r="AL2" s="462"/>
      <c r="AM2" s="462"/>
      <c r="AN2" s="462"/>
      <c r="AP2" s="2"/>
      <c r="AQ2" s="64" t="s">
        <v>56</v>
      </c>
      <c r="AR2" s="65">
        <f>MAX(AQ9:CC138)</f>
        <v>0</v>
      </c>
      <c r="AS2" s="493"/>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row>
    <row r="3" spans="2:91" s="7" customFormat="1" ht="20.100000000000001" customHeight="1">
      <c r="B3" s="78"/>
      <c r="C3" s="462" t="s">
        <v>49</v>
      </c>
      <c r="D3" s="462"/>
      <c r="E3" s="462"/>
      <c r="F3" s="462"/>
      <c r="G3" s="462"/>
      <c r="H3" s="462"/>
      <c r="I3" s="462"/>
      <c r="J3" s="462"/>
      <c r="K3" s="462"/>
      <c r="L3" s="462"/>
      <c r="M3" s="462"/>
      <c r="N3" s="462"/>
      <c r="O3" s="462"/>
      <c r="P3" s="462"/>
      <c r="Q3" s="462"/>
      <c r="R3" s="462"/>
      <c r="S3" s="462"/>
      <c r="T3" s="462"/>
      <c r="U3" s="462"/>
      <c r="V3" s="462"/>
      <c r="W3" s="462"/>
      <c r="X3" s="462"/>
      <c r="Y3" s="462"/>
      <c r="Z3" s="462"/>
      <c r="AA3" s="462"/>
      <c r="AB3" s="462"/>
      <c r="AC3" s="462"/>
      <c r="AD3" s="462"/>
      <c r="AE3" s="462"/>
      <c r="AF3" s="462"/>
      <c r="AG3" s="462"/>
      <c r="AH3" s="462"/>
      <c r="AI3" s="462"/>
      <c r="AJ3" s="462"/>
      <c r="AK3" s="462"/>
      <c r="AL3" s="462"/>
      <c r="AM3" s="462"/>
      <c r="AN3" s="462"/>
      <c r="AP3" s="2"/>
      <c r="AQ3" s="66" t="s">
        <v>57</v>
      </c>
      <c r="AR3" s="67">
        <f>MIN(AQ9:CC138)</f>
        <v>0</v>
      </c>
      <c r="AS3" s="493"/>
      <c r="AT3" s="494"/>
      <c r="AU3" s="494"/>
      <c r="AV3" s="494"/>
      <c r="AW3" s="494"/>
      <c r="AX3" s="494"/>
      <c r="AY3" s="494"/>
      <c r="AZ3" s="494"/>
      <c r="BA3" s="494"/>
      <c r="BB3" s="494"/>
      <c r="BC3" s="494"/>
      <c r="BD3" s="494"/>
      <c r="BE3" s="494"/>
      <c r="BF3" s="494"/>
      <c r="BG3" s="494"/>
      <c r="BH3" s="494"/>
      <c r="BI3" s="494"/>
      <c r="BJ3" s="494"/>
      <c r="BK3" s="494"/>
      <c r="BL3" s="494"/>
      <c r="BM3" s="494"/>
      <c r="BN3" s="494"/>
      <c r="BO3" s="494"/>
      <c r="BP3" s="494"/>
      <c r="BQ3" s="494"/>
      <c r="BR3" s="494"/>
      <c r="BS3" s="494"/>
      <c r="BT3" s="494"/>
      <c r="BU3" s="494"/>
      <c r="BV3" s="494"/>
      <c r="BW3" s="494"/>
      <c r="BX3" s="494"/>
      <c r="BY3" s="494"/>
      <c r="BZ3" s="494"/>
      <c r="CA3" s="494"/>
      <c r="CB3" s="494"/>
      <c r="CC3" s="494"/>
    </row>
    <row r="4" spans="2:91" s="7" customFormat="1" ht="20.100000000000001" customHeight="1">
      <c r="B4" s="78"/>
      <c r="C4" s="462" t="s">
        <v>168</v>
      </c>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462"/>
      <c r="AN4" s="462"/>
      <c r="AP4" s="75"/>
      <c r="AT4" s="75"/>
      <c r="AU4" s="75"/>
      <c r="AV4" s="75"/>
      <c r="AW4" s="75"/>
      <c r="AY4" s="72"/>
      <c r="CC4" s="72"/>
    </row>
    <row r="5" spans="2:91" s="7" customFormat="1" ht="20.100000000000001" customHeight="1">
      <c r="B5" s="78"/>
      <c r="C5" s="462" t="s">
        <v>121</v>
      </c>
      <c r="D5" s="462"/>
      <c r="E5" s="462"/>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c r="AG5" s="462"/>
      <c r="AH5" s="462"/>
      <c r="AI5" s="462"/>
      <c r="AJ5" s="462"/>
      <c r="AK5" s="462"/>
      <c r="AL5" s="462"/>
      <c r="AM5" s="462"/>
      <c r="AN5" s="462"/>
      <c r="AP5" s="75"/>
      <c r="AQ5" s="477" t="s">
        <v>54</v>
      </c>
      <c r="AR5" s="478"/>
      <c r="AS5" s="478"/>
      <c r="AT5" s="478"/>
      <c r="AU5" s="478"/>
      <c r="AV5" s="478"/>
      <c r="AW5" s="478"/>
      <c r="AX5" s="478"/>
      <c r="AY5" s="478"/>
      <c r="AZ5" s="478"/>
      <c r="BA5" s="478"/>
      <c r="BB5" s="478"/>
      <c r="BC5" s="478"/>
      <c r="BD5" s="478"/>
      <c r="BE5" s="478"/>
      <c r="BF5" s="478"/>
      <c r="BG5" s="478"/>
      <c r="BH5" s="478"/>
      <c r="BI5" s="478"/>
      <c r="BJ5" s="478"/>
      <c r="BK5" s="478"/>
      <c r="BL5" s="478"/>
      <c r="BM5" s="478"/>
      <c r="BN5" s="478"/>
      <c r="BO5" s="478"/>
      <c r="BP5" s="478"/>
      <c r="BQ5" s="478"/>
      <c r="BR5" s="478"/>
      <c r="BS5" s="478"/>
      <c r="BT5" s="478"/>
      <c r="BU5" s="478"/>
      <c r="BV5" s="478"/>
      <c r="BW5" s="478"/>
      <c r="BX5" s="478"/>
      <c r="BY5" s="478"/>
      <c r="BZ5" s="478"/>
      <c r="CA5" s="478"/>
      <c r="CB5" s="478"/>
      <c r="CC5" s="479"/>
      <c r="CD5" s="75"/>
      <c r="CE5" s="75"/>
      <c r="CF5" s="75"/>
      <c r="CG5" s="75"/>
      <c r="CH5" s="75"/>
      <c r="CI5" s="75"/>
      <c r="CJ5" s="75"/>
      <c r="CK5" s="75"/>
      <c r="CL5" s="75"/>
      <c r="CM5" s="75"/>
    </row>
    <row r="6" spans="2:91" s="7" customFormat="1" ht="39.950000000000003" customHeight="1">
      <c r="B6" s="482"/>
      <c r="C6" s="482"/>
      <c r="D6" s="486" t="s">
        <v>87</v>
      </c>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H6" s="486"/>
      <c r="AI6" s="486"/>
      <c r="AJ6" s="486"/>
      <c r="AK6" s="486"/>
      <c r="AL6" s="486"/>
      <c r="AM6" s="486"/>
      <c r="AN6" s="486"/>
      <c r="AO6" s="486"/>
      <c r="AP6" s="5"/>
      <c r="AT6" s="71"/>
      <c r="AU6" s="71"/>
      <c r="AV6" s="71"/>
      <c r="AW6" s="71"/>
      <c r="AX6" s="71"/>
      <c r="AY6" s="71"/>
      <c r="AZ6" s="71"/>
      <c r="BA6" s="71"/>
      <c r="BC6" s="72"/>
    </row>
    <row r="7" spans="2:91" s="11" customFormat="1" ht="27.95" customHeight="1">
      <c r="B7" s="140"/>
      <c r="C7" s="226" t="s">
        <v>0</v>
      </c>
      <c r="D7" s="473" t="s">
        <v>58</v>
      </c>
      <c r="E7" s="506"/>
      <c r="F7" s="506"/>
      <c r="G7" s="506"/>
      <c r="H7" s="506"/>
      <c r="I7" s="506"/>
      <c r="J7" s="506"/>
      <c r="K7" s="506"/>
      <c r="L7" s="506"/>
      <c r="M7" s="506"/>
      <c r="N7" s="506"/>
      <c r="O7" s="506"/>
      <c r="P7" s="506"/>
      <c r="Q7" s="506"/>
      <c r="R7" s="506"/>
      <c r="S7" s="506"/>
      <c r="T7" s="506"/>
      <c r="U7" s="506"/>
      <c r="V7" s="506"/>
      <c r="W7" s="506"/>
      <c r="X7" s="506"/>
      <c r="Y7" s="506"/>
      <c r="Z7" s="506"/>
      <c r="AA7" s="506"/>
      <c r="AB7" s="506"/>
      <c r="AC7" s="506"/>
      <c r="AD7" s="506"/>
      <c r="AE7" s="506"/>
      <c r="AF7" s="506"/>
      <c r="AG7" s="506"/>
      <c r="AH7" s="506"/>
      <c r="AI7" s="506"/>
      <c r="AJ7" s="506"/>
      <c r="AK7" s="506"/>
      <c r="AL7" s="506"/>
      <c r="AM7" s="506"/>
      <c r="AN7" s="506"/>
      <c r="AO7" s="141"/>
      <c r="AP7" s="9"/>
      <c r="AQ7" s="477" t="str">
        <f>+D7</f>
        <v>Total turnover in listed currencies against all other currencies ²</v>
      </c>
      <c r="AR7" s="478"/>
      <c r="AS7" s="478"/>
      <c r="AT7" s="478"/>
      <c r="AU7" s="478"/>
      <c r="AV7" s="478"/>
      <c r="AW7" s="478"/>
      <c r="AX7" s="478"/>
      <c r="AY7" s="478"/>
      <c r="AZ7" s="478"/>
      <c r="BA7" s="478"/>
      <c r="BB7" s="478"/>
      <c r="BC7" s="478"/>
      <c r="BD7" s="478"/>
      <c r="BE7" s="478"/>
      <c r="BF7" s="478"/>
      <c r="BG7" s="478"/>
      <c r="BH7" s="478"/>
      <c r="BI7" s="478"/>
      <c r="BJ7" s="478"/>
      <c r="BK7" s="478"/>
      <c r="BL7" s="478"/>
      <c r="BM7" s="478"/>
      <c r="BN7" s="478"/>
      <c r="BO7" s="478"/>
      <c r="BP7" s="478"/>
      <c r="BQ7" s="478"/>
      <c r="BR7" s="478"/>
      <c r="BS7" s="478"/>
      <c r="BT7" s="478"/>
      <c r="BU7" s="478"/>
      <c r="BV7" s="478"/>
      <c r="BW7" s="478"/>
      <c r="BX7" s="478"/>
      <c r="BY7" s="478"/>
      <c r="BZ7" s="478"/>
      <c r="CA7" s="479"/>
      <c r="CC7" s="504" t="s">
        <v>86</v>
      </c>
    </row>
    <row r="8" spans="2:91" s="11" customFormat="1" ht="27.95" customHeight="1">
      <c r="B8" s="142"/>
      <c r="C8" s="223"/>
      <c r="D8" s="116" t="s">
        <v>145</v>
      </c>
      <c r="E8" s="117" t="s">
        <v>66</v>
      </c>
      <c r="F8" s="117" t="s">
        <v>7</v>
      </c>
      <c r="G8" s="117" t="s">
        <v>108</v>
      </c>
      <c r="H8" s="117" t="s">
        <v>67</v>
      </c>
      <c r="I8" s="117" t="s">
        <v>23</v>
      </c>
      <c r="J8" s="117" t="s">
        <v>6</v>
      </c>
      <c r="K8" s="117" t="s">
        <v>5</v>
      </c>
      <c r="L8" s="117" t="s">
        <v>65</v>
      </c>
      <c r="M8" s="117" t="s">
        <v>35</v>
      </c>
      <c r="N8" s="117" t="s">
        <v>68</v>
      </c>
      <c r="O8" s="117" t="s">
        <v>24</v>
      </c>
      <c r="P8" s="117" t="s">
        <v>21</v>
      </c>
      <c r="Q8" s="117" t="s">
        <v>4</v>
      </c>
      <c r="R8" s="117" t="s">
        <v>25</v>
      </c>
      <c r="S8" s="117" t="s">
        <v>26</v>
      </c>
      <c r="T8" s="117" t="s">
        <v>36</v>
      </c>
      <c r="U8" s="117" t="s">
        <v>69</v>
      </c>
      <c r="V8" s="117" t="s">
        <v>37</v>
      </c>
      <c r="W8" s="117" t="s">
        <v>27</v>
      </c>
      <c r="X8" s="117" t="s">
        <v>28</v>
      </c>
      <c r="Y8" s="117" t="s">
        <v>70</v>
      </c>
      <c r="Z8" s="117" t="s">
        <v>39</v>
      </c>
      <c r="AA8" s="117" t="s">
        <v>38</v>
      </c>
      <c r="AB8" s="117" t="s">
        <v>71</v>
      </c>
      <c r="AC8" s="117" t="s">
        <v>29</v>
      </c>
      <c r="AD8" s="119" t="s">
        <v>30</v>
      </c>
      <c r="AE8" s="117" t="s">
        <v>109</v>
      </c>
      <c r="AF8" s="117" t="s">
        <v>31</v>
      </c>
      <c r="AG8" s="117" t="s">
        <v>72</v>
      </c>
      <c r="AH8" s="117" t="s">
        <v>22</v>
      </c>
      <c r="AI8" s="117" t="s">
        <v>40</v>
      </c>
      <c r="AJ8" s="117" t="s">
        <v>32</v>
      </c>
      <c r="AK8" s="117" t="s">
        <v>118</v>
      </c>
      <c r="AL8" s="117" t="s">
        <v>33</v>
      </c>
      <c r="AM8" s="117" t="s">
        <v>34</v>
      </c>
      <c r="AN8" s="143" t="s">
        <v>110</v>
      </c>
      <c r="AO8" s="141"/>
      <c r="AP8" s="12"/>
      <c r="AQ8" s="87" t="str">
        <f>+D8</f>
        <v>AED</v>
      </c>
      <c r="AR8" s="87" t="str">
        <f t="shared" ref="AR8:BJ8" si="0">+E8</f>
        <v>ARS</v>
      </c>
      <c r="AS8" s="87" t="str">
        <f t="shared" si="0"/>
        <v>AUD</v>
      </c>
      <c r="AT8" s="87" t="str">
        <f t="shared" si="0"/>
        <v>BGN</v>
      </c>
      <c r="AU8" s="87" t="str">
        <f t="shared" si="0"/>
        <v>BHD</v>
      </c>
      <c r="AV8" s="87" t="str">
        <f t="shared" si="0"/>
        <v>BRL</v>
      </c>
      <c r="AW8" s="87" t="str">
        <f t="shared" si="0"/>
        <v>CAD</v>
      </c>
      <c r="AX8" s="87" t="str">
        <f t="shared" si="0"/>
        <v>CHF</v>
      </c>
      <c r="AY8" s="87" t="str">
        <f t="shared" si="0"/>
        <v>CLP</v>
      </c>
      <c r="AZ8" s="87" t="str">
        <f t="shared" si="0"/>
        <v>CNY</v>
      </c>
      <c r="BA8" s="87" t="str">
        <f t="shared" si="0"/>
        <v>COP</v>
      </c>
      <c r="BB8" s="87" t="str">
        <f t="shared" si="0"/>
        <v>CZK</v>
      </c>
      <c r="BC8" s="87" t="str">
        <f t="shared" si="0"/>
        <v>DKK</v>
      </c>
      <c r="BD8" s="87" t="str">
        <f t="shared" si="0"/>
        <v>GBP</v>
      </c>
      <c r="BE8" s="87" t="str">
        <f t="shared" si="0"/>
        <v>HKD</v>
      </c>
      <c r="BF8" s="87" t="str">
        <f t="shared" si="0"/>
        <v>HUF</v>
      </c>
      <c r="BG8" s="87" t="str">
        <f t="shared" si="0"/>
        <v>IDR</v>
      </c>
      <c r="BH8" s="87" t="str">
        <f t="shared" si="0"/>
        <v>ILS</v>
      </c>
      <c r="BI8" s="87" t="str">
        <f t="shared" si="0"/>
        <v>INR</v>
      </c>
      <c r="BJ8" s="87" t="str">
        <f t="shared" si="0"/>
        <v>KRW</v>
      </c>
      <c r="BK8" s="87" t="str">
        <f t="shared" ref="BK8:CA8" si="1">+X8</f>
        <v>MXN</v>
      </c>
      <c r="BL8" s="87" t="str">
        <f t="shared" si="1"/>
        <v>MYR</v>
      </c>
      <c r="BM8" s="87" t="str">
        <f t="shared" si="1"/>
        <v>NOK</v>
      </c>
      <c r="BN8" s="87" t="str">
        <f t="shared" si="1"/>
        <v>NZD</v>
      </c>
      <c r="BO8" s="87" t="str">
        <f t="shared" si="1"/>
        <v>PEN</v>
      </c>
      <c r="BP8" s="87" t="str">
        <f t="shared" si="1"/>
        <v>PHP</v>
      </c>
      <c r="BQ8" s="87" t="str">
        <f t="shared" si="1"/>
        <v>PLN</v>
      </c>
      <c r="BR8" s="87" t="str">
        <f t="shared" si="1"/>
        <v>RON</v>
      </c>
      <c r="BS8" s="87" t="str">
        <f t="shared" si="1"/>
        <v>RUB</v>
      </c>
      <c r="BT8" s="87" t="str">
        <f t="shared" si="1"/>
        <v>SAR</v>
      </c>
      <c r="BU8" s="87" t="str">
        <f t="shared" si="1"/>
        <v>SEK</v>
      </c>
      <c r="BV8" s="87" t="str">
        <f t="shared" si="1"/>
        <v>SGD</v>
      </c>
      <c r="BW8" s="87" t="str">
        <f t="shared" si="1"/>
        <v>THB</v>
      </c>
      <c r="BX8" s="87" t="str">
        <f t="shared" si="1"/>
        <v>TRY</v>
      </c>
      <c r="BY8" s="87" t="str">
        <f t="shared" si="1"/>
        <v>TWD</v>
      </c>
      <c r="BZ8" s="87" t="str">
        <f t="shared" si="1"/>
        <v>ZAR</v>
      </c>
      <c r="CA8" s="87" t="str">
        <f t="shared" si="1"/>
        <v>Other</v>
      </c>
      <c r="CC8" s="505"/>
    </row>
    <row r="9" spans="2:91" s="11" customFormat="1" ht="30" customHeight="1">
      <c r="B9" s="227"/>
      <c r="C9" s="198" t="s">
        <v>50</v>
      </c>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80"/>
      <c r="AJ9" s="380"/>
      <c r="AK9" s="380"/>
      <c r="AL9" s="380"/>
      <c r="AM9" s="380"/>
      <c r="AN9" s="411"/>
      <c r="AO9" s="144"/>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C9" s="229"/>
    </row>
    <row r="10" spans="2:91" s="11" customFormat="1" ht="20.100000000000001" customHeight="1">
      <c r="B10" s="45"/>
      <c r="C10" s="37" t="s">
        <v>10</v>
      </c>
      <c r="D10" s="385">
        <f>SUM(D11:D12)</f>
        <v>0</v>
      </c>
      <c r="E10" s="385">
        <f t="shared" ref="E10:AI10" si="2">SUM(E11:E12)</f>
        <v>0</v>
      </c>
      <c r="F10" s="385">
        <f t="shared" si="2"/>
        <v>0</v>
      </c>
      <c r="G10" s="385">
        <f t="shared" si="2"/>
        <v>0</v>
      </c>
      <c r="H10" s="385">
        <f t="shared" si="2"/>
        <v>0</v>
      </c>
      <c r="I10" s="385">
        <f t="shared" si="2"/>
        <v>0</v>
      </c>
      <c r="J10" s="385">
        <f t="shared" si="2"/>
        <v>0</v>
      </c>
      <c r="K10" s="385">
        <f t="shared" si="2"/>
        <v>0</v>
      </c>
      <c r="L10" s="385">
        <f t="shared" si="2"/>
        <v>0</v>
      </c>
      <c r="M10" s="385">
        <f t="shared" si="2"/>
        <v>0</v>
      </c>
      <c r="N10" s="385">
        <f t="shared" si="2"/>
        <v>0</v>
      </c>
      <c r="O10" s="385">
        <f t="shared" si="2"/>
        <v>0</v>
      </c>
      <c r="P10" s="385">
        <f t="shared" si="2"/>
        <v>0</v>
      </c>
      <c r="Q10" s="385">
        <f t="shared" si="2"/>
        <v>0</v>
      </c>
      <c r="R10" s="385">
        <f t="shared" si="2"/>
        <v>0</v>
      </c>
      <c r="S10" s="385">
        <f t="shared" si="2"/>
        <v>0</v>
      </c>
      <c r="T10" s="385">
        <f t="shared" si="2"/>
        <v>0</v>
      </c>
      <c r="U10" s="385">
        <f t="shared" si="2"/>
        <v>0</v>
      </c>
      <c r="V10" s="385">
        <f t="shared" si="2"/>
        <v>0</v>
      </c>
      <c r="W10" s="385">
        <f t="shared" si="2"/>
        <v>0</v>
      </c>
      <c r="X10" s="385">
        <f t="shared" si="2"/>
        <v>0</v>
      </c>
      <c r="Y10" s="385">
        <f t="shared" si="2"/>
        <v>0</v>
      </c>
      <c r="Z10" s="385">
        <f t="shared" si="2"/>
        <v>0</v>
      </c>
      <c r="AA10" s="385">
        <f t="shared" si="2"/>
        <v>0</v>
      </c>
      <c r="AB10" s="385">
        <f t="shared" si="2"/>
        <v>0</v>
      </c>
      <c r="AC10" s="385">
        <f t="shared" si="2"/>
        <v>0</v>
      </c>
      <c r="AD10" s="385">
        <f t="shared" si="2"/>
        <v>0</v>
      </c>
      <c r="AE10" s="385">
        <f t="shared" si="2"/>
        <v>0</v>
      </c>
      <c r="AF10" s="385">
        <f t="shared" si="2"/>
        <v>0</v>
      </c>
      <c r="AG10" s="385">
        <f t="shared" si="2"/>
        <v>0</v>
      </c>
      <c r="AH10" s="385">
        <f t="shared" si="2"/>
        <v>0</v>
      </c>
      <c r="AI10" s="385">
        <f t="shared" si="2"/>
        <v>0</v>
      </c>
      <c r="AJ10" s="385">
        <f>SUM(AJ11:AJ12)</f>
        <v>0</v>
      </c>
      <c r="AK10" s="385">
        <f>SUM(AK11:AK12)</f>
        <v>0</v>
      </c>
      <c r="AL10" s="385">
        <f>SUM(AL11:AL12)</f>
        <v>0</v>
      </c>
      <c r="AM10" s="385">
        <f>SUM(AM11:AM12)</f>
        <v>0</v>
      </c>
      <c r="AN10" s="386">
        <f>SUM(AN11:AN12)</f>
        <v>0</v>
      </c>
      <c r="AO10" s="144"/>
      <c r="AQ10" s="59">
        <f t="shared" ref="AQ10:BJ10" si="3">+D10-SUM(D11:D12)</f>
        <v>0</v>
      </c>
      <c r="AR10" s="59">
        <f t="shared" si="3"/>
        <v>0</v>
      </c>
      <c r="AS10" s="59">
        <f t="shared" si="3"/>
        <v>0</v>
      </c>
      <c r="AT10" s="59">
        <f t="shared" si="3"/>
        <v>0</v>
      </c>
      <c r="AU10" s="59">
        <f t="shared" si="3"/>
        <v>0</v>
      </c>
      <c r="AV10" s="59">
        <f t="shared" si="3"/>
        <v>0</v>
      </c>
      <c r="AW10" s="59">
        <f t="shared" si="3"/>
        <v>0</v>
      </c>
      <c r="AX10" s="59">
        <f t="shared" si="3"/>
        <v>0</v>
      </c>
      <c r="AY10" s="59">
        <f t="shared" si="3"/>
        <v>0</v>
      </c>
      <c r="AZ10" s="59">
        <f t="shared" si="3"/>
        <v>0</v>
      </c>
      <c r="BA10" s="59">
        <f t="shared" si="3"/>
        <v>0</v>
      </c>
      <c r="BB10" s="59">
        <f t="shared" si="3"/>
        <v>0</v>
      </c>
      <c r="BC10" s="59">
        <f t="shared" si="3"/>
        <v>0</v>
      </c>
      <c r="BD10" s="59">
        <f t="shared" si="3"/>
        <v>0</v>
      </c>
      <c r="BE10" s="59">
        <f t="shared" si="3"/>
        <v>0</v>
      </c>
      <c r="BF10" s="59">
        <f t="shared" si="3"/>
        <v>0</v>
      </c>
      <c r="BG10" s="59">
        <f t="shared" si="3"/>
        <v>0</v>
      </c>
      <c r="BH10" s="59">
        <f t="shared" si="3"/>
        <v>0</v>
      </c>
      <c r="BI10" s="59">
        <f t="shared" si="3"/>
        <v>0</v>
      </c>
      <c r="BJ10" s="59">
        <f t="shared" si="3"/>
        <v>0</v>
      </c>
      <c r="BK10" s="59">
        <f t="shared" ref="BK10:CA10" si="4">+X10-SUM(X11:X12)</f>
        <v>0</v>
      </c>
      <c r="BL10" s="59">
        <f t="shared" si="4"/>
        <v>0</v>
      </c>
      <c r="BM10" s="59">
        <f t="shared" si="4"/>
        <v>0</v>
      </c>
      <c r="BN10" s="59">
        <f t="shared" si="4"/>
        <v>0</v>
      </c>
      <c r="BO10" s="59">
        <f t="shared" si="4"/>
        <v>0</v>
      </c>
      <c r="BP10" s="59">
        <f t="shared" si="4"/>
        <v>0</v>
      </c>
      <c r="BQ10" s="59">
        <f t="shared" si="4"/>
        <v>0</v>
      </c>
      <c r="BR10" s="59">
        <f t="shared" si="4"/>
        <v>0</v>
      </c>
      <c r="BS10" s="59">
        <f t="shared" si="4"/>
        <v>0</v>
      </c>
      <c r="BT10" s="59">
        <f t="shared" si="4"/>
        <v>0</v>
      </c>
      <c r="BU10" s="59">
        <f t="shared" si="4"/>
        <v>0</v>
      </c>
      <c r="BV10" s="59">
        <f t="shared" si="4"/>
        <v>0</v>
      </c>
      <c r="BW10" s="59">
        <f t="shared" si="4"/>
        <v>0</v>
      </c>
      <c r="BX10" s="59">
        <f t="shared" si="4"/>
        <v>0</v>
      </c>
      <c r="BY10" s="59">
        <f t="shared" si="4"/>
        <v>0</v>
      </c>
      <c r="BZ10" s="59">
        <f t="shared" si="4"/>
        <v>0</v>
      </c>
      <c r="CA10" s="59">
        <f t="shared" si="4"/>
        <v>0</v>
      </c>
      <c r="CC10" s="59">
        <f>SUM(D10:AO10)-'A1'!L10-'A2'!Y10-'A3'!P10-'A3'!X10-'A3'!Z10*2</f>
        <v>0</v>
      </c>
    </row>
    <row r="11" spans="2:91" s="11" customFormat="1" ht="20.100000000000001" customHeight="1">
      <c r="B11" s="46"/>
      <c r="C11" s="38" t="s">
        <v>52</v>
      </c>
      <c r="D11" s="384"/>
      <c r="E11" s="384"/>
      <c r="F11" s="384"/>
      <c r="G11" s="384"/>
      <c r="H11" s="384"/>
      <c r="I11" s="384"/>
      <c r="J11" s="384"/>
      <c r="K11" s="384"/>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84"/>
      <c r="AI11" s="384"/>
      <c r="AJ11" s="384"/>
      <c r="AK11" s="384"/>
      <c r="AL11" s="384"/>
      <c r="AM11" s="384"/>
      <c r="AN11" s="419"/>
      <c r="AO11" s="144"/>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C11" s="59">
        <f>SUM(D11:AO11)-'A1'!L11-'A2'!Y11-'A3'!P11-'A3'!X11-'A3'!Z11*2</f>
        <v>0</v>
      </c>
    </row>
    <row r="12" spans="2:91" s="11" customFormat="1" ht="20.100000000000001" customHeight="1">
      <c r="B12" s="46"/>
      <c r="C12" s="38" t="s">
        <v>53</v>
      </c>
      <c r="D12" s="384"/>
      <c r="E12" s="384"/>
      <c r="F12" s="384"/>
      <c r="G12" s="384"/>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4"/>
      <c r="AN12" s="419"/>
      <c r="AO12" s="144"/>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C12" s="59">
        <f>SUM(D12:AO12)-'A1'!L12-'A2'!Y12-'A3'!P12-'A3'!X12-'A3'!Z12*2</f>
        <v>0</v>
      </c>
    </row>
    <row r="13" spans="2:91" s="11" customFormat="1" ht="20.100000000000001" customHeight="1">
      <c r="B13" s="45"/>
      <c r="C13" s="37" t="s">
        <v>11</v>
      </c>
      <c r="D13" s="385">
        <f t="shared" ref="D13:AN13" si="5">SUM(D14:D15)</f>
        <v>0</v>
      </c>
      <c r="E13" s="385">
        <f t="shared" si="5"/>
        <v>0</v>
      </c>
      <c r="F13" s="385">
        <f t="shared" si="5"/>
        <v>0</v>
      </c>
      <c r="G13" s="385">
        <f t="shared" si="5"/>
        <v>0</v>
      </c>
      <c r="H13" s="385">
        <f t="shared" si="5"/>
        <v>0</v>
      </c>
      <c r="I13" s="385">
        <f t="shared" si="5"/>
        <v>0</v>
      </c>
      <c r="J13" s="385">
        <f t="shared" si="5"/>
        <v>0</v>
      </c>
      <c r="K13" s="385">
        <f t="shared" si="5"/>
        <v>0</v>
      </c>
      <c r="L13" s="385">
        <f t="shared" si="5"/>
        <v>0</v>
      </c>
      <c r="M13" s="385">
        <f t="shared" si="5"/>
        <v>0</v>
      </c>
      <c r="N13" s="385">
        <f t="shared" si="5"/>
        <v>0</v>
      </c>
      <c r="O13" s="385">
        <f t="shared" si="5"/>
        <v>0</v>
      </c>
      <c r="P13" s="385">
        <f t="shared" si="5"/>
        <v>0</v>
      </c>
      <c r="Q13" s="385">
        <f t="shared" si="5"/>
        <v>0</v>
      </c>
      <c r="R13" s="385">
        <f t="shared" si="5"/>
        <v>0</v>
      </c>
      <c r="S13" s="385">
        <f t="shared" si="5"/>
        <v>0</v>
      </c>
      <c r="T13" s="385">
        <f t="shared" si="5"/>
        <v>0</v>
      </c>
      <c r="U13" s="385">
        <f t="shared" si="5"/>
        <v>0</v>
      </c>
      <c r="V13" s="385">
        <f t="shared" si="5"/>
        <v>0</v>
      </c>
      <c r="W13" s="385">
        <f t="shared" si="5"/>
        <v>0</v>
      </c>
      <c r="X13" s="385">
        <f t="shared" si="5"/>
        <v>0</v>
      </c>
      <c r="Y13" s="385">
        <f t="shared" si="5"/>
        <v>0</v>
      </c>
      <c r="Z13" s="385">
        <f t="shared" si="5"/>
        <v>0</v>
      </c>
      <c r="AA13" s="385">
        <f t="shared" si="5"/>
        <v>0</v>
      </c>
      <c r="AB13" s="385">
        <f t="shared" si="5"/>
        <v>0</v>
      </c>
      <c r="AC13" s="385">
        <f t="shared" si="5"/>
        <v>0</v>
      </c>
      <c r="AD13" s="385">
        <f t="shared" si="5"/>
        <v>0</v>
      </c>
      <c r="AE13" s="385">
        <f t="shared" si="5"/>
        <v>0</v>
      </c>
      <c r="AF13" s="385">
        <f t="shared" si="5"/>
        <v>0</v>
      </c>
      <c r="AG13" s="385">
        <f t="shared" si="5"/>
        <v>0</v>
      </c>
      <c r="AH13" s="385">
        <f t="shared" si="5"/>
        <v>0</v>
      </c>
      <c r="AI13" s="385">
        <f t="shared" si="5"/>
        <v>0</v>
      </c>
      <c r="AJ13" s="385">
        <f t="shared" si="5"/>
        <v>0</v>
      </c>
      <c r="AK13" s="385">
        <f t="shared" si="5"/>
        <v>0</v>
      </c>
      <c r="AL13" s="385">
        <f t="shared" si="5"/>
        <v>0</v>
      </c>
      <c r="AM13" s="385">
        <f t="shared" si="5"/>
        <v>0</v>
      </c>
      <c r="AN13" s="386">
        <f t="shared" si="5"/>
        <v>0</v>
      </c>
      <c r="AO13" s="144"/>
      <c r="AQ13" s="59">
        <f t="shared" ref="AQ13:BJ13" si="6">+D13-SUM(D14:D15)</f>
        <v>0</v>
      </c>
      <c r="AR13" s="59">
        <f t="shared" si="6"/>
        <v>0</v>
      </c>
      <c r="AS13" s="59">
        <f t="shared" si="6"/>
        <v>0</v>
      </c>
      <c r="AT13" s="59">
        <f t="shared" si="6"/>
        <v>0</v>
      </c>
      <c r="AU13" s="59">
        <f t="shared" si="6"/>
        <v>0</v>
      </c>
      <c r="AV13" s="59">
        <f t="shared" si="6"/>
        <v>0</v>
      </c>
      <c r="AW13" s="59">
        <f t="shared" si="6"/>
        <v>0</v>
      </c>
      <c r="AX13" s="59">
        <f t="shared" si="6"/>
        <v>0</v>
      </c>
      <c r="AY13" s="59">
        <f t="shared" si="6"/>
        <v>0</v>
      </c>
      <c r="AZ13" s="59">
        <f t="shared" si="6"/>
        <v>0</v>
      </c>
      <c r="BA13" s="59">
        <f t="shared" si="6"/>
        <v>0</v>
      </c>
      <c r="BB13" s="59">
        <f t="shared" si="6"/>
        <v>0</v>
      </c>
      <c r="BC13" s="59">
        <f t="shared" si="6"/>
        <v>0</v>
      </c>
      <c r="BD13" s="59">
        <f t="shared" si="6"/>
        <v>0</v>
      </c>
      <c r="BE13" s="59">
        <f t="shared" si="6"/>
        <v>0</v>
      </c>
      <c r="BF13" s="59">
        <f t="shared" si="6"/>
        <v>0</v>
      </c>
      <c r="BG13" s="59">
        <f t="shared" si="6"/>
        <v>0</v>
      </c>
      <c r="BH13" s="59">
        <f t="shared" si="6"/>
        <v>0</v>
      </c>
      <c r="BI13" s="59">
        <f t="shared" si="6"/>
        <v>0</v>
      </c>
      <c r="BJ13" s="59">
        <f t="shared" si="6"/>
        <v>0</v>
      </c>
      <c r="BK13" s="59">
        <f t="shared" ref="BK13:CA13" si="7">+X13-SUM(X14:X15)</f>
        <v>0</v>
      </c>
      <c r="BL13" s="59">
        <f t="shared" si="7"/>
        <v>0</v>
      </c>
      <c r="BM13" s="59">
        <f t="shared" si="7"/>
        <v>0</v>
      </c>
      <c r="BN13" s="59">
        <f t="shared" si="7"/>
        <v>0</v>
      </c>
      <c r="BO13" s="59">
        <f t="shared" si="7"/>
        <v>0</v>
      </c>
      <c r="BP13" s="59">
        <f t="shared" si="7"/>
        <v>0</v>
      </c>
      <c r="BQ13" s="59">
        <f t="shared" si="7"/>
        <v>0</v>
      </c>
      <c r="BR13" s="59">
        <f t="shared" si="7"/>
        <v>0</v>
      </c>
      <c r="BS13" s="59">
        <f t="shared" si="7"/>
        <v>0</v>
      </c>
      <c r="BT13" s="59">
        <f t="shared" si="7"/>
        <v>0</v>
      </c>
      <c r="BU13" s="59">
        <f t="shared" si="7"/>
        <v>0</v>
      </c>
      <c r="BV13" s="59">
        <f t="shared" si="7"/>
        <v>0</v>
      </c>
      <c r="BW13" s="59">
        <f t="shared" si="7"/>
        <v>0</v>
      </c>
      <c r="BX13" s="59">
        <f t="shared" si="7"/>
        <v>0</v>
      </c>
      <c r="BY13" s="59">
        <f t="shared" si="7"/>
        <v>0</v>
      </c>
      <c r="BZ13" s="59">
        <f t="shared" si="7"/>
        <v>0</v>
      </c>
      <c r="CA13" s="59">
        <f t="shared" si="7"/>
        <v>0</v>
      </c>
      <c r="CC13" s="59">
        <f>SUM(D13:AO13)-'A1'!L13-'A2'!Y13-'A3'!P13-'A3'!X13-'A3'!Z13*2</f>
        <v>0</v>
      </c>
    </row>
    <row r="14" spans="2:91" s="11" customFormat="1" ht="20.100000000000001" customHeight="1">
      <c r="B14" s="45"/>
      <c r="C14" s="38" t="s">
        <v>52</v>
      </c>
      <c r="D14" s="384"/>
      <c r="E14" s="384"/>
      <c r="F14" s="384"/>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84"/>
      <c r="AJ14" s="384"/>
      <c r="AK14" s="384"/>
      <c r="AL14" s="384"/>
      <c r="AM14" s="384"/>
      <c r="AN14" s="419"/>
      <c r="AO14" s="144"/>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C14" s="59">
        <f>SUM(D14:AO14)-'A1'!L14-'A2'!Y14-'A3'!P14-'A3'!X14-'A3'!Z14*2</f>
        <v>0</v>
      </c>
    </row>
    <row r="15" spans="2:91" s="11" customFormat="1" ht="20.100000000000001" customHeight="1">
      <c r="B15" s="45"/>
      <c r="C15" s="38" t="s">
        <v>53</v>
      </c>
      <c r="D15" s="384"/>
      <c r="E15" s="384"/>
      <c r="F15" s="384"/>
      <c r="G15" s="384"/>
      <c r="H15" s="384"/>
      <c r="I15" s="384"/>
      <c r="J15" s="384"/>
      <c r="K15" s="384"/>
      <c r="L15" s="384"/>
      <c r="M15" s="384"/>
      <c r="N15" s="384"/>
      <c r="O15" s="384"/>
      <c r="P15" s="384"/>
      <c r="Q15" s="384"/>
      <c r="R15" s="384"/>
      <c r="S15" s="384"/>
      <c r="T15" s="384"/>
      <c r="U15" s="384"/>
      <c r="V15" s="384"/>
      <c r="W15" s="384"/>
      <c r="X15" s="384"/>
      <c r="Y15" s="384"/>
      <c r="Z15" s="384"/>
      <c r="AA15" s="384"/>
      <c r="AB15" s="384"/>
      <c r="AC15" s="384"/>
      <c r="AD15" s="384"/>
      <c r="AE15" s="384"/>
      <c r="AF15" s="384"/>
      <c r="AG15" s="384"/>
      <c r="AH15" s="384"/>
      <c r="AI15" s="384"/>
      <c r="AJ15" s="384"/>
      <c r="AK15" s="384"/>
      <c r="AL15" s="384"/>
      <c r="AM15" s="384"/>
      <c r="AN15" s="419"/>
      <c r="AO15" s="144"/>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C15" s="59">
        <f>SUM(D15:AO15)-'A1'!L15-'A2'!Y15-'A3'!P15-'A3'!X15-'A3'!Z15*2</f>
        <v>0</v>
      </c>
    </row>
    <row r="16" spans="2:91" s="11" customFormat="1" ht="20.100000000000001" customHeight="1">
      <c r="B16" s="45"/>
      <c r="C16" s="38"/>
      <c r="D16" s="385"/>
      <c r="E16" s="385"/>
      <c r="F16" s="385"/>
      <c r="G16" s="385"/>
      <c r="H16" s="385"/>
      <c r="I16" s="385"/>
      <c r="J16" s="385"/>
      <c r="K16" s="385"/>
      <c r="L16" s="385"/>
      <c r="M16" s="385"/>
      <c r="N16" s="385"/>
      <c r="O16" s="385"/>
      <c r="P16" s="385"/>
      <c r="Q16" s="385"/>
      <c r="R16" s="385"/>
      <c r="S16" s="385"/>
      <c r="T16" s="385"/>
      <c r="U16" s="385"/>
      <c r="V16" s="385"/>
      <c r="W16" s="385"/>
      <c r="X16" s="385"/>
      <c r="Y16" s="385"/>
      <c r="Z16" s="385"/>
      <c r="AA16" s="385"/>
      <c r="AB16" s="385"/>
      <c r="AC16" s="385"/>
      <c r="AD16" s="385"/>
      <c r="AE16" s="385"/>
      <c r="AF16" s="385"/>
      <c r="AG16" s="385"/>
      <c r="AH16" s="385"/>
      <c r="AI16" s="385"/>
      <c r="AJ16" s="385"/>
      <c r="AK16" s="385"/>
      <c r="AL16" s="385"/>
      <c r="AM16" s="385"/>
      <c r="AN16" s="386"/>
      <c r="AO16" s="144"/>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C16" s="59"/>
    </row>
    <row r="17" spans="2:81" s="11" customFormat="1" ht="20.100000000000001" customHeight="1">
      <c r="B17" s="46"/>
      <c r="C17" s="38" t="s">
        <v>78</v>
      </c>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384"/>
      <c r="AN17" s="419"/>
      <c r="AO17" s="144"/>
      <c r="AQ17" s="59">
        <f t="shared" ref="AQ17:BJ17" si="8">+D13-SUM(D17:D22)</f>
        <v>0</v>
      </c>
      <c r="AR17" s="59">
        <f t="shared" si="8"/>
        <v>0</v>
      </c>
      <c r="AS17" s="59">
        <f t="shared" si="8"/>
        <v>0</v>
      </c>
      <c r="AT17" s="59">
        <f t="shared" si="8"/>
        <v>0</v>
      </c>
      <c r="AU17" s="59">
        <f t="shared" si="8"/>
        <v>0</v>
      </c>
      <c r="AV17" s="59">
        <f t="shared" si="8"/>
        <v>0</v>
      </c>
      <c r="AW17" s="59">
        <f t="shared" si="8"/>
        <v>0</v>
      </c>
      <c r="AX17" s="59">
        <f t="shared" si="8"/>
        <v>0</v>
      </c>
      <c r="AY17" s="59">
        <f t="shared" si="8"/>
        <v>0</v>
      </c>
      <c r="AZ17" s="59">
        <f t="shared" si="8"/>
        <v>0</v>
      </c>
      <c r="BA17" s="59">
        <f t="shared" si="8"/>
        <v>0</v>
      </c>
      <c r="BB17" s="59">
        <f t="shared" si="8"/>
        <v>0</v>
      </c>
      <c r="BC17" s="59">
        <f t="shared" si="8"/>
        <v>0</v>
      </c>
      <c r="BD17" s="59">
        <f t="shared" si="8"/>
        <v>0</v>
      </c>
      <c r="BE17" s="59">
        <f t="shared" si="8"/>
        <v>0</v>
      </c>
      <c r="BF17" s="59">
        <f t="shared" si="8"/>
        <v>0</v>
      </c>
      <c r="BG17" s="59">
        <f t="shared" si="8"/>
        <v>0</v>
      </c>
      <c r="BH17" s="59">
        <f t="shared" si="8"/>
        <v>0</v>
      </c>
      <c r="BI17" s="59">
        <f t="shared" si="8"/>
        <v>0</v>
      </c>
      <c r="BJ17" s="59">
        <f t="shared" si="8"/>
        <v>0</v>
      </c>
      <c r="BK17" s="59">
        <f t="shared" ref="BK17:CA17" si="9">+X13-SUM(X17:X22)</f>
        <v>0</v>
      </c>
      <c r="BL17" s="59">
        <f t="shared" si="9"/>
        <v>0</v>
      </c>
      <c r="BM17" s="59">
        <f t="shared" si="9"/>
        <v>0</v>
      </c>
      <c r="BN17" s="59">
        <f t="shared" si="9"/>
        <v>0</v>
      </c>
      <c r="BO17" s="59">
        <f t="shared" si="9"/>
        <v>0</v>
      </c>
      <c r="BP17" s="59">
        <f t="shared" si="9"/>
        <v>0</v>
      </c>
      <c r="BQ17" s="59">
        <f t="shared" si="9"/>
        <v>0</v>
      </c>
      <c r="BR17" s="59">
        <f t="shared" si="9"/>
        <v>0</v>
      </c>
      <c r="BS17" s="59">
        <f t="shared" si="9"/>
        <v>0</v>
      </c>
      <c r="BT17" s="59">
        <f t="shared" si="9"/>
        <v>0</v>
      </c>
      <c r="BU17" s="59">
        <f t="shared" si="9"/>
        <v>0</v>
      </c>
      <c r="BV17" s="59">
        <f t="shared" si="9"/>
        <v>0</v>
      </c>
      <c r="BW17" s="59">
        <f t="shared" si="9"/>
        <v>0</v>
      </c>
      <c r="BX17" s="59">
        <f t="shared" si="9"/>
        <v>0</v>
      </c>
      <c r="BY17" s="59">
        <f t="shared" si="9"/>
        <v>0</v>
      </c>
      <c r="BZ17" s="59">
        <f t="shared" si="9"/>
        <v>0</v>
      </c>
      <c r="CA17" s="59">
        <f t="shared" si="9"/>
        <v>0</v>
      </c>
      <c r="CC17" s="59">
        <f>SUM(D17:AO17)-'A1'!L17-'A2'!Y17-'A3'!P17-'A3'!X17-'A3'!Z17*2</f>
        <v>0</v>
      </c>
    </row>
    <row r="18" spans="2:81" s="11" customFormat="1" ht="20.100000000000001" customHeight="1">
      <c r="B18" s="46"/>
      <c r="C18" s="38" t="s">
        <v>64</v>
      </c>
      <c r="D18" s="384"/>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419"/>
      <c r="AO18" s="144"/>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C18" s="59">
        <f>SUM(D18:AO18)-'A1'!L18-'A2'!Y18-'A3'!P18-'A3'!X18-'A3'!Z18*2</f>
        <v>0</v>
      </c>
    </row>
    <row r="19" spans="2:81" s="11" customFormat="1" ht="20.100000000000001" customHeight="1">
      <c r="B19" s="46"/>
      <c r="C19" s="38" t="s">
        <v>119</v>
      </c>
      <c r="D19" s="384"/>
      <c r="E19" s="384"/>
      <c r="F19" s="384"/>
      <c r="G19" s="384"/>
      <c r="H19" s="384"/>
      <c r="I19" s="384"/>
      <c r="J19" s="384"/>
      <c r="K19" s="384"/>
      <c r="L19" s="384"/>
      <c r="M19" s="384"/>
      <c r="N19" s="384"/>
      <c r="O19" s="384"/>
      <c r="P19" s="384"/>
      <c r="Q19" s="384"/>
      <c r="R19" s="384"/>
      <c r="S19" s="384"/>
      <c r="T19" s="384"/>
      <c r="U19" s="384"/>
      <c r="V19" s="384"/>
      <c r="W19" s="384"/>
      <c r="X19" s="384"/>
      <c r="Y19" s="384"/>
      <c r="Z19" s="384"/>
      <c r="AA19" s="384"/>
      <c r="AB19" s="384"/>
      <c r="AC19" s="384"/>
      <c r="AD19" s="384"/>
      <c r="AE19" s="384"/>
      <c r="AF19" s="384"/>
      <c r="AG19" s="384"/>
      <c r="AH19" s="384"/>
      <c r="AI19" s="384"/>
      <c r="AJ19" s="384"/>
      <c r="AK19" s="384"/>
      <c r="AL19" s="384"/>
      <c r="AM19" s="384"/>
      <c r="AN19" s="419"/>
      <c r="AO19" s="144"/>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C19" s="59">
        <f>SUM(D19:AO19)-'A1'!L19-'A2'!Y19-'A3'!P19-'A3'!X19-'A3'!Z19*2</f>
        <v>0</v>
      </c>
    </row>
    <row r="20" spans="2:81" s="11" customFormat="1" ht="20.100000000000001" customHeight="1">
      <c r="B20" s="46"/>
      <c r="C20" s="38" t="s">
        <v>79</v>
      </c>
      <c r="D20" s="384"/>
      <c r="E20" s="384"/>
      <c r="F20" s="384"/>
      <c r="G20" s="384"/>
      <c r="H20" s="384"/>
      <c r="I20" s="384"/>
      <c r="J20" s="384"/>
      <c r="K20" s="384"/>
      <c r="L20" s="384"/>
      <c r="M20" s="384"/>
      <c r="N20" s="384"/>
      <c r="O20" s="384"/>
      <c r="P20" s="384"/>
      <c r="Q20" s="384"/>
      <c r="R20" s="384"/>
      <c r="S20" s="384"/>
      <c r="T20" s="384"/>
      <c r="U20" s="384"/>
      <c r="V20" s="384"/>
      <c r="W20" s="384"/>
      <c r="X20" s="384"/>
      <c r="Y20" s="384"/>
      <c r="Z20" s="384"/>
      <c r="AA20" s="384"/>
      <c r="AB20" s="384"/>
      <c r="AC20" s="384"/>
      <c r="AD20" s="384"/>
      <c r="AE20" s="384"/>
      <c r="AF20" s="384"/>
      <c r="AG20" s="384"/>
      <c r="AH20" s="384"/>
      <c r="AI20" s="384"/>
      <c r="AJ20" s="384"/>
      <c r="AK20" s="384"/>
      <c r="AL20" s="384"/>
      <c r="AM20" s="384"/>
      <c r="AN20" s="419"/>
      <c r="AO20" s="144"/>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C20" s="59">
        <f>SUM(D20:AO20)-'A1'!L20-'A2'!Y20-'A3'!P20-'A3'!X20-'A3'!Z20*2</f>
        <v>0</v>
      </c>
    </row>
    <row r="21" spans="2:81" s="11" customFormat="1" ht="20.100000000000001" customHeight="1">
      <c r="B21" s="46"/>
      <c r="C21" s="38" t="s">
        <v>45</v>
      </c>
      <c r="D21" s="384"/>
      <c r="E21" s="384"/>
      <c r="F21" s="384"/>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4"/>
      <c r="AF21" s="384"/>
      <c r="AG21" s="384"/>
      <c r="AH21" s="384"/>
      <c r="AI21" s="384"/>
      <c r="AJ21" s="384"/>
      <c r="AK21" s="384"/>
      <c r="AL21" s="384"/>
      <c r="AM21" s="384"/>
      <c r="AN21" s="419"/>
      <c r="AO21" s="144"/>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C21" s="59">
        <f>SUM(D21:AO21)-'A1'!L21-'A2'!Y21-'A3'!P21-'A3'!X21-'A3'!Z21*2</f>
        <v>0</v>
      </c>
    </row>
    <row r="22" spans="2:81" s="11" customFormat="1" ht="20.100000000000001" customHeight="1">
      <c r="B22" s="46"/>
      <c r="C22" s="38" t="s">
        <v>96</v>
      </c>
      <c r="D22" s="384"/>
      <c r="E22" s="384"/>
      <c r="F22" s="384"/>
      <c r="G22" s="384"/>
      <c r="H22" s="384"/>
      <c r="I22" s="384"/>
      <c r="J22" s="384"/>
      <c r="K22" s="384"/>
      <c r="L22" s="384"/>
      <c r="M22" s="384"/>
      <c r="N22" s="384"/>
      <c r="O22" s="384"/>
      <c r="P22" s="384"/>
      <c r="Q22" s="384"/>
      <c r="R22" s="384"/>
      <c r="S22" s="384"/>
      <c r="T22" s="384"/>
      <c r="U22" s="384"/>
      <c r="V22" s="384"/>
      <c r="W22" s="384"/>
      <c r="X22" s="384"/>
      <c r="Y22" s="384"/>
      <c r="Z22" s="384"/>
      <c r="AA22" s="384"/>
      <c r="AB22" s="384"/>
      <c r="AC22" s="384"/>
      <c r="AD22" s="384"/>
      <c r="AE22" s="384"/>
      <c r="AF22" s="384"/>
      <c r="AG22" s="384"/>
      <c r="AH22" s="384"/>
      <c r="AI22" s="384"/>
      <c r="AJ22" s="384"/>
      <c r="AK22" s="384"/>
      <c r="AL22" s="384"/>
      <c r="AM22" s="384"/>
      <c r="AN22" s="419"/>
      <c r="AO22" s="144"/>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C22" s="59">
        <f>SUM(D22:AO22)-'A1'!L22-'A2'!Y22-'A3'!P22-'A3'!X22-'A3'!Z22*2</f>
        <v>0</v>
      </c>
    </row>
    <row r="23" spans="2:81" s="11" customFormat="1" ht="20.100000000000001" customHeight="1">
      <c r="B23" s="46"/>
      <c r="C23" s="38"/>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6"/>
      <c r="AO23" s="144"/>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C23" s="59"/>
    </row>
    <row r="24" spans="2:81" s="11" customFormat="1" ht="20.100000000000001" customHeight="1">
      <c r="B24" s="46"/>
      <c r="C24" s="37" t="s">
        <v>12</v>
      </c>
      <c r="D24" s="385">
        <f t="shared" ref="D24:AN24" si="10">SUM(D25:D26)</f>
        <v>0</v>
      </c>
      <c r="E24" s="385">
        <f t="shared" si="10"/>
        <v>0</v>
      </c>
      <c r="F24" s="385">
        <f t="shared" si="10"/>
        <v>0</v>
      </c>
      <c r="G24" s="385">
        <f t="shared" si="10"/>
        <v>0</v>
      </c>
      <c r="H24" s="385">
        <f t="shared" si="10"/>
        <v>0</v>
      </c>
      <c r="I24" s="385">
        <f t="shared" si="10"/>
        <v>0</v>
      </c>
      <c r="J24" s="385">
        <f t="shared" si="10"/>
        <v>0</v>
      </c>
      <c r="K24" s="385">
        <f t="shared" si="10"/>
        <v>0</v>
      </c>
      <c r="L24" s="385">
        <f t="shared" si="10"/>
        <v>0</v>
      </c>
      <c r="M24" s="385">
        <f t="shared" si="10"/>
        <v>0</v>
      </c>
      <c r="N24" s="385">
        <f t="shared" si="10"/>
        <v>0</v>
      </c>
      <c r="O24" s="385">
        <f t="shared" si="10"/>
        <v>0</v>
      </c>
      <c r="P24" s="385">
        <f t="shared" si="10"/>
        <v>0</v>
      </c>
      <c r="Q24" s="385">
        <f t="shared" si="10"/>
        <v>0</v>
      </c>
      <c r="R24" s="385">
        <f t="shared" si="10"/>
        <v>0</v>
      </c>
      <c r="S24" s="385">
        <f t="shared" si="10"/>
        <v>0</v>
      </c>
      <c r="T24" s="385">
        <f t="shared" si="10"/>
        <v>0</v>
      </c>
      <c r="U24" s="385">
        <f t="shared" si="10"/>
        <v>0</v>
      </c>
      <c r="V24" s="385">
        <f t="shared" si="10"/>
        <v>0</v>
      </c>
      <c r="W24" s="385">
        <f t="shared" si="10"/>
        <v>0</v>
      </c>
      <c r="X24" s="385">
        <f t="shared" si="10"/>
        <v>0</v>
      </c>
      <c r="Y24" s="385">
        <f t="shared" si="10"/>
        <v>0</v>
      </c>
      <c r="Z24" s="385">
        <f t="shared" si="10"/>
        <v>0</v>
      </c>
      <c r="AA24" s="385">
        <f t="shared" si="10"/>
        <v>0</v>
      </c>
      <c r="AB24" s="385">
        <f t="shared" si="10"/>
        <v>0</v>
      </c>
      <c r="AC24" s="385">
        <f t="shared" si="10"/>
        <v>0</v>
      </c>
      <c r="AD24" s="385">
        <f t="shared" si="10"/>
        <v>0</v>
      </c>
      <c r="AE24" s="385">
        <f t="shared" si="10"/>
        <v>0</v>
      </c>
      <c r="AF24" s="385">
        <f t="shared" si="10"/>
        <v>0</v>
      </c>
      <c r="AG24" s="385">
        <f t="shared" si="10"/>
        <v>0</v>
      </c>
      <c r="AH24" s="385">
        <f t="shared" si="10"/>
        <v>0</v>
      </c>
      <c r="AI24" s="385">
        <f t="shared" si="10"/>
        <v>0</v>
      </c>
      <c r="AJ24" s="385">
        <f t="shared" si="10"/>
        <v>0</v>
      </c>
      <c r="AK24" s="385">
        <f t="shared" si="10"/>
        <v>0</v>
      </c>
      <c r="AL24" s="385">
        <f t="shared" si="10"/>
        <v>0</v>
      </c>
      <c r="AM24" s="385">
        <f t="shared" si="10"/>
        <v>0</v>
      </c>
      <c r="AN24" s="386">
        <f t="shared" si="10"/>
        <v>0</v>
      </c>
      <c r="AO24" s="144"/>
      <c r="AQ24" s="59">
        <f t="shared" ref="AQ24:BJ24" si="11">+D24-SUM(D25:D26)</f>
        <v>0</v>
      </c>
      <c r="AR24" s="59">
        <f t="shared" si="11"/>
        <v>0</v>
      </c>
      <c r="AS24" s="59">
        <f t="shared" si="11"/>
        <v>0</v>
      </c>
      <c r="AT24" s="59">
        <f t="shared" si="11"/>
        <v>0</v>
      </c>
      <c r="AU24" s="59">
        <f t="shared" si="11"/>
        <v>0</v>
      </c>
      <c r="AV24" s="59">
        <f t="shared" si="11"/>
        <v>0</v>
      </c>
      <c r="AW24" s="59">
        <f t="shared" si="11"/>
        <v>0</v>
      </c>
      <c r="AX24" s="59">
        <f t="shared" si="11"/>
        <v>0</v>
      </c>
      <c r="AY24" s="59">
        <f t="shared" si="11"/>
        <v>0</v>
      </c>
      <c r="AZ24" s="59">
        <f t="shared" si="11"/>
        <v>0</v>
      </c>
      <c r="BA24" s="59">
        <f t="shared" si="11"/>
        <v>0</v>
      </c>
      <c r="BB24" s="59">
        <f t="shared" si="11"/>
        <v>0</v>
      </c>
      <c r="BC24" s="59">
        <f t="shared" si="11"/>
        <v>0</v>
      </c>
      <c r="BD24" s="59">
        <f t="shared" si="11"/>
        <v>0</v>
      </c>
      <c r="BE24" s="59">
        <f t="shared" si="11"/>
        <v>0</v>
      </c>
      <c r="BF24" s="59">
        <f t="shared" si="11"/>
        <v>0</v>
      </c>
      <c r="BG24" s="59">
        <f t="shared" si="11"/>
        <v>0</v>
      </c>
      <c r="BH24" s="59">
        <f t="shared" si="11"/>
        <v>0</v>
      </c>
      <c r="BI24" s="59">
        <f t="shared" si="11"/>
        <v>0</v>
      </c>
      <c r="BJ24" s="59">
        <f t="shared" si="11"/>
        <v>0</v>
      </c>
      <c r="BK24" s="59">
        <f t="shared" ref="BK24:CA24" si="12">+X24-SUM(X25:X26)</f>
        <v>0</v>
      </c>
      <c r="BL24" s="59">
        <f t="shared" si="12"/>
        <v>0</v>
      </c>
      <c r="BM24" s="59">
        <f t="shared" si="12"/>
        <v>0</v>
      </c>
      <c r="BN24" s="59">
        <f t="shared" si="12"/>
        <v>0</v>
      </c>
      <c r="BO24" s="59">
        <f t="shared" si="12"/>
        <v>0</v>
      </c>
      <c r="BP24" s="59">
        <f t="shared" si="12"/>
        <v>0</v>
      </c>
      <c r="BQ24" s="59">
        <f t="shared" si="12"/>
        <v>0</v>
      </c>
      <c r="BR24" s="59">
        <f t="shared" si="12"/>
        <v>0</v>
      </c>
      <c r="BS24" s="59">
        <f t="shared" si="12"/>
        <v>0</v>
      </c>
      <c r="BT24" s="59">
        <f t="shared" si="12"/>
        <v>0</v>
      </c>
      <c r="BU24" s="59">
        <f t="shared" si="12"/>
        <v>0</v>
      </c>
      <c r="BV24" s="59">
        <f t="shared" si="12"/>
        <v>0</v>
      </c>
      <c r="BW24" s="59">
        <f t="shared" si="12"/>
        <v>0</v>
      </c>
      <c r="BX24" s="59">
        <f t="shared" si="12"/>
        <v>0</v>
      </c>
      <c r="BY24" s="59">
        <f t="shared" si="12"/>
        <v>0</v>
      </c>
      <c r="BZ24" s="59">
        <f t="shared" si="12"/>
        <v>0</v>
      </c>
      <c r="CA24" s="59">
        <f t="shared" si="12"/>
        <v>0</v>
      </c>
      <c r="CC24" s="59">
        <f>SUM(D24:AO24)-'A1'!L24-'A2'!Y24-'A3'!P24-'A3'!X24-'A3'!Z24*2</f>
        <v>0</v>
      </c>
    </row>
    <row r="25" spans="2:81" s="21" customFormat="1" ht="20.100000000000001" customHeight="1">
      <c r="B25" s="42"/>
      <c r="C25" s="38" t="s">
        <v>52</v>
      </c>
      <c r="D25" s="384"/>
      <c r="E25" s="384"/>
      <c r="F25" s="384"/>
      <c r="G25" s="384"/>
      <c r="H25" s="384"/>
      <c r="I25" s="384"/>
      <c r="J25" s="384"/>
      <c r="K25" s="384"/>
      <c r="L25" s="384"/>
      <c r="M25" s="384"/>
      <c r="N25" s="384"/>
      <c r="O25" s="384"/>
      <c r="P25" s="384"/>
      <c r="Q25" s="384"/>
      <c r="R25" s="384"/>
      <c r="S25" s="384"/>
      <c r="T25" s="384"/>
      <c r="U25" s="384"/>
      <c r="V25" s="384"/>
      <c r="W25" s="384"/>
      <c r="X25" s="384"/>
      <c r="Y25" s="384"/>
      <c r="Z25" s="384"/>
      <c r="AA25" s="384"/>
      <c r="AB25" s="384"/>
      <c r="AC25" s="384"/>
      <c r="AD25" s="384"/>
      <c r="AE25" s="384"/>
      <c r="AF25" s="384"/>
      <c r="AG25" s="384"/>
      <c r="AH25" s="384"/>
      <c r="AI25" s="384"/>
      <c r="AJ25" s="384"/>
      <c r="AK25" s="384"/>
      <c r="AL25" s="384"/>
      <c r="AM25" s="384"/>
      <c r="AN25" s="419"/>
      <c r="AO25" s="145"/>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c r="BQ25" s="146"/>
      <c r="BR25" s="146"/>
      <c r="BS25" s="146"/>
      <c r="BT25" s="146"/>
      <c r="BU25" s="146"/>
      <c r="BV25" s="146"/>
      <c r="BW25" s="146"/>
      <c r="BX25" s="146"/>
      <c r="BY25" s="146"/>
      <c r="BZ25" s="146"/>
      <c r="CA25" s="146"/>
      <c r="CC25" s="59">
        <f>SUM(D25:AO25)-'A1'!L25-'A2'!Y25-'A3'!P25-'A3'!X25-'A3'!Z25*2</f>
        <v>0</v>
      </c>
    </row>
    <row r="26" spans="2:81" s="11" customFormat="1" ht="20.100000000000001" customHeight="1">
      <c r="B26" s="46"/>
      <c r="C26" s="38" t="s">
        <v>53</v>
      </c>
      <c r="D26" s="384"/>
      <c r="E26" s="384"/>
      <c r="F26" s="384"/>
      <c r="G26" s="384"/>
      <c r="H26" s="384"/>
      <c r="I26" s="384"/>
      <c r="J26" s="384"/>
      <c r="K26" s="384"/>
      <c r="L26" s="384"/>
      <c r="M26" s="384"/>
      <c r="N26" s="384"/>
      <c r="O26" s="384"/>
      <c r="P26" s="384"/>
      <c r="Q26" s="384"/>
      <c r="R26" s="384"/>
      <c r="S26" s="384"/>
      <c r="T26" s="384"/>
      <c r="U26" s="384"/>
      <c r="V26" s="384"/>
      <c r="W26" s="384"/>
      <c r="X26" s="384"/>
      <c r="Y26" s="384"/>
      <c r="Z26" s="384"/>
      <c r="AA26" s="384"/>
      <c r="AB26" s="384"/>
      <c r="AC26" s="384"/>
      <c r="AD26" s="384"/>
      <c r="AE26" s="384"/>
      <c r="AF26" s="384"/>
      <c r="AG26" s="384"/>
      <c r="AH26" s="384"/>
      <c r="AI26" s="384"/>
      <c r="AJ26" s="384"/>
      <c r="AK26" s="384"/>
      <c r="AL26" s="384"/>
      <c r="AM26" s="384"/>
      <c r="AN26" s="419"/>
      <c r="AO26" s="144"/>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C26" s="59">
        <f>SUM(D26:AO26)-'A1'!L26-'A2'!Y26-'A3'!P26-'A3'!X26-'A3'!Z26*2</f>
        <v>0</v>
      </c>
    </row>
    <row r="27" spans="2:81" s="11" customFormat="1" ht="30" customHeight="1">
      <c r="B27" s="45"/>
      <c r="C27" s="230" t="s">
        <v>46</v>
      </c>
      <c r="D27" s="387">
        <f t="shared" ref="D27:AN27" si="13">+SUM(D24,D13,D10)</f>
        <v>0</v>
      </c>
      <c r="E27" s="387">
        <f t="shared" si="13"/>
        <v>0</v>
      </c>
      <c r="F27" s="387">
        <f t="shared" si="13"/>
        <v>0</v>
      </c>
      <c r="G27" s="387">
        <f t="shared" si="13"/>
        <v>0</v>
      </c>
      <c r="H27" s="387">
        <f t="shared" si="13"/>
        <v>0</v>
      </c>
      <c r="I27" s="387">
        <f t="shared" si="13"/>
        <v>0</v>
      </c>
      <c r="J27" s="387">
        <f t="shared" si="13"/>
        <v>0</v>
      </c>
      <c r="K27" s="387">
        <f t="shared" si="13"/>
        <v>0</v>
      </c>
      <c r="L27" s="387">
        <f t="shared" si="13"/>
        <v>0</v>
      </c>
      <c r="M27" s="387">
        <f t="shared" si="13"/>
        <v>0</v>
      </c>
      <c r="N27" s="387">
        <f t="shared" si="13"/>
        <v>0</v>
      </c>
      <c r="O27" s="387">
        <f t="shared" si="13"/>
        <v>0</v>
      </c>
      <c r="P27" s="387">
        <f t="shared" si="13"/>
        <v>0</v>
      </c>
      <c r="Q27" s="387">
        <f t="shared" si="13"/>
        <v>0</v>
      </c>
      <c r="R27" s="387">
        <f t="shared" si="13"/>
        <v>0</v>
      </c>
      <c r="S27" s="387">
        <f t="shared" si="13"/>
        <v>0</v>
      </c>
      <c r="T27" s="387">
        <f t="shared" si="13"/>
        <v>0</v>
      </c>
      <c r="U27" s="387">
        <f t="shared" si="13"/>
        <v>0</v>
      </c>
      <c r="V27" s="387">
        <f t="shared" si="13"/>
        <v>0</v>
      </c>
      <c r="W27" s="387">
        <f t="shared" si="13"/>
        <v>0</v>
      </c>
      <c r="X27" s="387">
        <f t="shared" si="13"/>
        <v>0</v>
      </c>
      <c r="Y27" s="387">
        <f t="shared" si="13"/>
        <v>0</v>
      </c>
      <c r="Z27" s="387">
        <f t="shared" si="13"/>
        <v>0</v>
      </c>
      <c r="AA27" s="387">
        <f t="shared" si="13"/>
        <v>0</v>
      </c>
      <c r="AB27" s="387">
        <f t="shared" si="13"/>
        <v>0</v>
      </c>
      <c r="AC27" s="387">
        <f t="shared" si="13"/>
        <v>0</v>
      </c>
      <c r="AD27" s="387">
        <f t="shared" si="13"/>
        <v>0</v>
      </c>
      <c r="AE27" s="387">
        <f t="shared" si="13"/>
        <v>0</v>
      </c>
      <c r="AF27" s="387">
        <f t="shared" si="13"/>
        <v>0</v>
      </c>
      <c r="AG27" s="387">
        <f t="shared" si="13"/>
        <v>0</v>
      </c>
      <c r="AH27" s="387">
        <f t="shared" si="13"/>
        <v>0</v>
      </c>
      <c r="AI27" s="387">
        <f t="shared" si="13"/>
        <v>0</v>
      </c>
      <c r="AJ27" s="387">
        <f t="shared" si="13"/>
        <v>0</v>
      </c>
      <c r="AK27" s="387">
        <f t="shared" si="13"/>
        <v>0</v>
      </c>
      <c r="AL27" s="387">
        <f t="shared" si="13"/>
        <v>0</v>
      </c>
      <c r="AM27" s="387">
        <f t="shared" si="13"/>
        <v>0</v>
      </c>
      <c r="AN27" s="388">
        <f t="shared" si="13"/>
        <v>0</v>
      </c>
      <c r="AO27" s="144"/>
      <c r="AQ27" s="59">
        <f t="shared" ref="AQ27:BJ27" si="14">+D27-D10-D13-D24</f>
        <v>0</v>
      </c>
      <c r="AR27" s="59">
        <f t="shared" si="14"/>
        <v>0</v>
      </c>
      <c r="AS27" s="59">
        <f t="shared" si="14"/>
        <v>0</v>
      </c>
      <c r="AT27" s="59">
        <f t="shared" si="14"/>
        <v>0</v>
      </c>
      <c r="AU27" s="59">
        <f t="shared" si="14"/>
        <v>0</v>
      </c>
      <c r="AV27" s="59">
        <f t="shared" si="14"/>
        <v>0</v>
      </c>
      <c r="AW27" s="59">
        <f t="shared" si="14"/>
        <v>0</v>
      </c>
      <c r="AX27" s="59">
        <f t="shared" si="14"/>
        <v>0</v>
      </c>
      <c r="AY27" s="59">
        <f t="shared" si="14"/>
        <v>0</v>
      </c>
      <c r="AZ27" s="59">
        <f t="shared" si="14"/>
        <v>0</v>
      </c>
      <c r="BA27" s="59">
        <f t="shared" si="14"/>
        <v>0</v>
      </c>
      <c r="BB27" s="59">
        <f t="shared" si="14"/>
        <v>0</v>
      </c>
      <c r="BC27" s="59">
        <f t="shared" si="14"/>
        <v>0</v>
      </c>
      <c r="BD27" s="59">
        <f t="shared" si="14"/>
        <v>0</v>
      </c>
      <c r="BE27" s="59">
        <f t="shared" si="14"/>
        <v>0</v>
      </c>
      <c r="BF27" s="59">
        <f t="shared" si="14"/>
        <v>0</v>
      </c>
      <c r="BG27" s="59">
        <f t="shared" si="14"/>
        <v>0</v>
      </c>
      <c r="BH27" s="59">
        <f t="shared" si="14"/>
        <v>0</v>
      </c>
      <c r="BI27" s="59">
        <f t="shared" si="14"/>
        <v>0</v>
      </c>
      <c r="BJ27" s="59">
        <f t="shared" si="14"/>
        <v>0</v>
      </c>
      <c r="BK27" s="59">
        <f t="shared" ref="BK27:CA27" si="15">+X27-X10-X13-X24</f>
        <v>0</v>
      </c>
      <c r="BL27" s="59">
        <f t="shared" si="15"/>
        <v>0</v>
      </c>
      <c r="BM27" s="59">
        <f t="shared" si="15"/>
        <v>0</v>
      </c>
      <c r="BN27" s="59">
        <f t="shared" si="15"/>
        <v>0</v>
      </c>
      <c r="BO27" s="59">
        <f t="shared" si="15"/>
        <v>0</v>
      </c>
      <c r="BP27" s="59">
        <f t="shared" si="15"/>
        <v>0</v>
      </c>
      <c r="BQ27" s="59">
        <f t="shared" si="15"/>
        <v>0</v>
      </c>
      <c r="BR27" s="59">
        <f t="shared" si="15"/>
        <v>0</v>
      </c>
      <c r="BS27" s="59">
        <f t="shared" si="15"/>
        <v>0</v>
      </c>
      <c r="BT27" s="59">
        <f t="shared" si="15"/>
        <v>0</v>
      </c>
      <c r="BU27" s="59">
        <f t="shared" si="15"/>
        <v>0</v>
      </c>
      <c r="BV27" s="59">
        <f t="shared" si="15"/>
        <v>0</v>
      </c>
      <c r="BW27" s="59">
        <f t="shared" si="15"/>
        <v>0</v>
      </c>
      <c r="BX27" s="59">
        <f t="shared" si="15"/>
        <v>0</v>
      </c>
      <c r="BY27" s="59">
        <f t="shared" si="15"/>
        <v>0</v>
      </c>
      <c r="BZ27" s="59">
        <f t="shared" si="15"/>
        <v>0</v>
      </c>
      <c r="CA27" s="59">
        <f t="shared" si="15"/>
        <v>0</v>
      </c>
      <c r="CC27" s="59">
        <f>SUM(D27:AO27)-'A1'!L27-'A2'!Y27-'A3'!P27-'A3'!X27-'A3'!Z27*2</f>
        <v>0</v>
      </c>
    </row>
    <row r="28" spans="2:81" s="21" customFormat="1" ht="20.100000000000001" customHeight="1">
      <c r="B28" s="42"/>
      <c r="C28" s="52" t="s">
        <v>143</v>
      </c>
      <c r="D28" s="389"/>
      <c r="E28" s="389"/>
      <c r="F28" s="389"/>
      <c r="G28" s="389"/>
      <c r="H28" s="389"/>
      <c r="I28" s="389"/>
      <c r="J28" s="389"/>
      <c r="K28" s="389"/>
      <c r="L28" s="389"/>
      <c r="M28" s="389"/>
      <c r="N28" s="389"/>
      <c r="O28" s="389"/>
      <c r="P28" s="389"/>
      <c r="Q28" s="389"/>
      <c r="R28" s="389"/>
      <c r="S28" s="389"/>
      <c r="T28" s="389"/>
      <c r="U28" s="389"/>
      <c r="V28" s="389"/>
      <c r="W28" s="389"/>
      <c r="X28" s="389"/>
      <c r="Y28" s="389"/>
      <c r="Z28" s="389"/>
      <c r="AA28" s="389"/>
      <c r="AB28" s="389"/>
      <c r="AC28" s="389"/>
      <c r="AD28" s="389"/>
      <c r="AE28" s="389"/>
      <c r="AF28" s="389"/>
      <c r="AG28" s="389"/>
      <c r="AH28" s="389"/>
      <c r="AI28" s="389"/>
      <c r="AJ28" s="389"/>
      <c r="AK28" s="389"/>
      <c r="AL28" s="389"/>
      <c r="AM28" s="389"/>
      <c r="AN28" s="419"/>
      <c r="AO28" s="145"/>
      <c r="AQ28" s="146">
        <f t="shared" ref="AQ28:BJ28" si="16">+IF((D28+D29&gt;D27),111,0)</f>
        <v>0</v>
      </c>
      <c r="AR28" s="146">
        <f t="shared" si="16"/>
        <v>0</v>
      </c>
      <c r="AS28" s="146">
        <f t="shared" si="16"/>
        <v>0</v>
      </c>
      <c r="AT28" s="146">
        <f t="shared" si="16"/>
        <v>0</v>
      </c>
      <c r="AU28" s="146">
        <f t="shared" si="16"/>
        <v>0</v>
      </c>
      <c r="AV28" s="146">
        <f t="shared" si="16"/>
        <v>0</v>
      </c>
      <c r="AW28" s="146">
        <f t="shared" si="16"/>
        <v>0</v>
      </c>
      <c r="AX28" s="146">
        <f t="shared" si="16"/>
        <v>0</v>
      </c>
      <c r="AY28" s="146">
        <f t="shared" si="16"/>
        <v>0</v>
      </c>
      <c r="AZ28" s="146">
        <f t="shared" si="16"/>
        <v>0</v>
      </c>
      <c r="BA28" s="146">
        <f t="shared" si="16"/>
        <v>0</v>
      </c>
      <c r="BB28" s="146">
        <f t="shared" si="16"/>
        <v>0</v>
      </c>
      <c r="BC28" s="146">
        <f t="shared" si="16"/>
        <v>0</v>
      </c>
      <c r="BD28" s="146">
        <f t="shared" si="16"/>
        <v>0</v>
      </c>
      <c r="BE28" s="146">
        <f t="shared" si="16"/>
        <v>0</v>
      </c>
      <c r="BF28" s="146">
        <f t="shared" si="16"/>
        <v>0</v>
      </c>
      <c r="BG28" s="146">
        <f t="shared" si="16"/>
        <v>0</v>
      </c>
      <c r="BH28" s="146">
        <f t="shared" si="16"/>
        <v>0</v>
      </c>
      <c r="BI28" s="146">
        <f t="shared" si="16"/>
        <v>0</v>
      </c>
      <c r="BJ28" s="146">
        <f t="shared" si="16"/>
        <v>0</v>
      </c>
      <c r="BK28" s="146">
        <f t="shared" ref="BK28:CA28" si="17">+IF((X28+X29&gt;X27),111,0)</f>
        <v>0</v>
      </c>
      <c r="BL28" s="146">
        <f t="shared" si="17"/>
        <v>0</v>
      </c>
      <c r="BM28" s="146">
        <f t="shared" si="17"/>
        <v>0</v>
      </c>
      <c r="BN28" s="146">
        <f t="shared" si="17"/>
        <v>0</v>
      </c>
      <c r="BO28" s="146">
        <f t="shared" si="17"/>
        <v>0</v>
      </c>
      <c r="BP28" s="146">
        <f t="shared" si="17"/>
        <v>0</v>
      </c>
      <c r="BQ28" s="146">
        <f t="shared" si="17"/>
        <v>0</v>
      </c>
      <c r="BR28" s="146">
        <f t="shared" si="17"/>
        <v>0</v>
      </c>
      <c r="BS28" s="146">
        <f t="shared" si="17"/>
        <v>0</v>
      </c>
      <c r="BT28" s="146">
        <f t="shared" si="17"/>
        <v>0</v>
      </c>
      <c r="BU28" s="146">
        <f t="shared" si="17"/>
        <v>0</v>
      </c>
      <c r="BV28" s="146">
        <f t="shared" si="17"/>
        <v>0</v>
      </c>
      <c r="BW28" s="146">
        <f t="shared" si="17"/>
        <v>0</v>
      </c>
      <c r="BX28" s="146">
        <f t="shared" si="17"/>
        <v>0</v>
      </c>
      <c r="BY28" s="146">
        <f t="shared" si="17"/>
        <v>0</v>
      </c>
      <c r="BZ28" s="146">
        <f t="shared" si="17"/>
        <v>0</v>
      </c>
      <c r="CA28" s="146">
        <f t="shared" si="17"/>
        <v>0</v>
      </c>
      <c r="CC28" s="146">
        <f>SUM(D28:AO28)-'A1'!L28-'A2'!Y28-'A3'!P28-'A3'!X28-'A3'!Z28*2</f>
        <v>0</v>
      </c>
    </row>
    <row r="29" spans="2:81" s="21" customFormat="1" ht="20.100000000000001" customHeight="1">
      <c r="B29" s="42"/>
      <c r="C29" s="52" t="s">
        <v>144</v>
      </c>
      <c r="D29" s="389"/>
      <c r="E29" s="389"/>
      <c r="F29" s="389"/>
      <c r="G29" s="389"/>
      <c r="H29" s="389"/>
      <c r="I29" s="389"/>
      <c r="J29" s="389"/>
      <c r="K29" s="389"/>
      <c r="L29" s="389"/>
      <c r="M29" s="389"/>
      <c r="N29" s="389"/>
      <c r="O29" s="389"/>
      <c r="P29" s="389"/>
      <c r="Q29" s="389"/>
      <c r="R29" s="389"/>
      <c r="S29" s="389"/>
      <c r="T29" s="389"/>
      <c r="U29" s="389"/>
      <c r="V29" s="389"/>
      <c r="W29" s="389"/>
      <c r="X29" s="389"/>
      <c r="Y29" s="389"/>
      <c r="Z29" s="389"/>
      <c r="AA29" s="389"/>
      <c r="AB29" s="389"/>
      <c r="AC29" s="389"/>
      <c r="AD29" s="389"/>
      <c r="AE29" s="389"/>
      <c r="AF29" s="389"/>
      <c r="AG29" s="389"/>
      <c r="AH29" s="389"/>
      <c r="AI29" s="389"/>
      <c r="AJ29" s="389"/>
      <c r="AK29" s="389"/>
      <c r="AL29" s="389"/>
      <c r="AM29" s="389"/>
      <c r="AN29" s="419"/>
      <c r="AO29" s="145"/>
      <c r="AQ29" s="146"/>
      <c r="AR29" s="146"/>
      <c r="AS29" s="146"/>
      <c r="AT29" s="146"/>
      <c r="AU29" s="146"/>
      <c r="AV29" s="146"/>
      <c r="AW29" s="146"/>
      <c r="AX29" s="146"/>
      <c r="AY29" s="146"/>
      <c r="AZ29" s="146"/>
      <c r="BA29" s="146"/>
      <c r="BB29" s="146"/>
      <c r="BC29" s="146"/>
      <c r="BD29" s="146"/>
      <c r="BE29" s="146"/>
      <c r="BF29" s="146"/>
      <c r="BG29" s="146"/>
      <c r="BH29" s="146"/>
      <c r="BI29" s="146"/>
      <c r="BJ29" s="146"/>
      <c r="BK29" s="146"/>
      <c r="BL29" s="146"/>
      <c r="BM29" s="146"/>
      <c r="BN29" s="146"/>
      <c r="BO29" s="146"/>
      <c r="BP29" s="146"/>
      <c r="BQ29" s="146"/>
      <c r="BR29" s="146"/>
      <c r="BS29" s="146"/>
      <c r="BT29" s="146"/>
      <c r="BU29" s="146"/>
      <c r="BV29" s="146"/>
      <c r="BW29" s="146"/>
      <c r="BX29" s="146"/>
      <c r="BY29" s="146"/>
      <c r="BZ29" s="146"/>
      <c r="CA29" s="146"/>
      <c r="CC29" s="146">
        <f>SUM(D29:AO29)-'A1'!L29-'A2'!Y29-'A3'!P29-'A3'!X29-'A3'!Z29*2</f>
        <v>0</v>
      </c>
    </row>
    <row r="30" spans="2:81" s="21" customFormat="1" ht="20.100000000000001" customHeight="1">
      <c r="B30" s="42"/>
      <c r="C30" s="52" t="s">
        <v>103</v>
      </c>
      <c r="D30" s="389"/>
      <c r="E30" s="389"/>
      <c r="F30" s="389"/>
      <c r="G30" s="389"/>
      <c r="H30" s="389"/>
      <c r="I30" s="389"/>
      <c r="J30" s="389"/>
      <c r="K30" s="389"/>
      <c r="L30" s="389"/>
      <c r="M30" s="389"/>
      <c r="N30" s="389"/>
      <c r="O30" s="389"/>
      <c r="P30" s="389"/>
      <c r="Q30" s="389"/>
      <c r="R30" s="389"/>
      <c r="S30" s="389"/>
      <c r="T30" s="389"/>
      <c r="U30" s="389"/>
      <c r="V30" s="389"/>
      <c r="W30" s="389"/>
      <c r="X30" s="389"/>
      <c r="Y30" s="389"/>
      <c r="Z30" s="389"/>
      <c r="AA30" s="389"/>
      <c r="AB30" s="389"/>
      <c r="AC30" s="389"/>
      <c r="AD30" s="389"/>
      <c r="AE30" s="389"/>
      <c r="AF30" s="389"/>
      <c r="AG30" s="389"/>
      <c r="AH30" s="389"/>
      <c r="AI30" s="389"/>
      <c r="AJ30" s="389"/>
      <c r="AK30" s="389"/>
      <c r="AL30" s="389"/>
      <c r="AM30" s="389"/>
      <c r="AN30" s="419"/>
      <c r="AO30" s="145"/>
      <c r="AQ30" s="146">
        <f t="shared" ref="AQ30:BJ30" si="18">+IF((D30&gt;D27),111,0)</f>
        <v>0</v>
      </c>
      <c r="AR30" s="146">
        <f t="shared" si="18"/>
        <v>0</v>
      </c>
      <c r="AS30" s="146">
        <f t="shared" si="18"/>
        <v>0</v>
      </c>
      <c r="AT30" s="146">
        <f t="shared" si="18"/>
        <v>0</v>
      </c>
      <c r="AU30" s="146">
        <f t="shared" si="18"/>
        <v>0</v>
      </c>
      <c r="AV30" s="146">
        <f t="shared" si="18"/>
        <v>0</v>
      </c>
      <c r="AW30" s="146">
        <f t="shared" si="18"/>
        <v>0</v>
      </c>
      <c r="AX30" s="146">
        <f t="shared" si="18"/>
        <v>0</v>
      </c>
      <c r="AY30" s="146">
        <f t="shared" si="18"/>
        <v>0</v>
      </c>
      <c r="AZ30" s="146">
        <f t="shared" si="18"/>
        <v>0</v>
      </c>
      <c r="BA30" s="146">
        <f t="shared" si="18"/>
        <v>0</v>
      </c>
      <c r="BB30" s="146">
        <f t="shared" si="18"/>
        <v>0</v>
      </c>
      <c r="BC30" s="146">
        <f t="shared" si="18"/>
        <v>0</v>
      </c>
      <c r="BD30" s="146">
        <f t="shared" si="18"/>
        <v>0</v>
      </c>
      <c r="BE30" s="146">
        <f t="shared" si="18"/>
        <v>0</v>
      </c>
      <c r="BF30" s="146">
        <f t="shared" si="18"/>
        <v>0</v>
      </c>
      <c r="BG30" s="146">
        <f t="shared" si="18"/>
        <v>0</v>
      </c>
      <c r="BH30" s="146">
        <f t="shared" si="18"/>
        <v>0</v>
      </c>
      <c r="BI30" s="146">
        <f t="shared" si="18"/>
        <v>0</v>
      </c>
      <c r="BJ30" s="146">
        <f t="shared" si="18"/>
        <v>0</v>
      </c>
      <c r="BK30" s="146">
        <f t="shared" ref="BK30:CA30" si="19">+IF((X30&gt;X27),111,0)</f>
        <v>0</v>
      </c>
      <c r="BL30" s="146">
        <f t="shared" si="19"/>
        <v>0</v>
      </c>
      <c r="BM30" s="146">
        <f t="shared" si="19"/>
        <v>0</v>
      </c>
      <c r="BN30" s="146">
        <f t="shared" si="19"/>
        <v>0</v>
      </c>
      <c r="BO30" s="146">
        <f t="shared" si="19"/>
        <v>0</v>
      </c>
      <c r="BP30" s="146">
        <f t="shared" si="19"/>
        <v>0</v>
      </c>
      <c r="BQ30" s="146">
        <f t="shared" si="19"/>
        <v>0</v>
      </c>
      <c r="BR30" s="146">
        <f t="shared" si="19"/>
        <v>0</v>
      </c>
      <c r="BS30" s="146">
        <f t="shared" si="19"/>
        <v>0</v>
      </c>
      <c r="BT30" s="146">
        <f t="shared" si="19"/>
        <v>0</v>
      </c>
      <c r="BU30" s="146">
        <f t="shared" si="19"/>
        <v>0</v>
      </c>
      <c r="BV30" s="146">
        <f t="shared" si="19"/>
        <v>0</v>
      </c>
      <c r="BW30" s="146">
        <f t="shared" si="19"/>
        <v>0</v>
      </c>
      <c r="BX30" s="146">
        <f t="shared" si="19"/>
        <v>0</v>
      </c>
      <c r="BY30" s="146">
        <f t="shared" si="19"/>
        <v>0</v>
      </c>
      <c r="BZ30" s="146">
        <f t="shared" si="19"/>
        <v>0</v>
      </c>
      <c r="CA30" s="146">
        <f t="shared" si="19"/>
        <v>0</v>
      </c>
      <c r="CC30" s="146">
        <f>SUM(D30:AO30)-'A1'!L30-'A2'!Y30-'A3'!P30-'A3'!X30-'A3'!Z30*2</f>
        <v>0</v>
      </c>
    </row>
    <row r="31" spans="2:81" s="11" customFormat="1" ht="30" customHeight="1">
      <c r="B31" s="201"/>
      <c r="C31" s="230" t="s">
        <v>97</v>
      </c>
      <c r="D31" s="392"/>
      <c r="E31" s="392"/>
      <c r="F31" s="392"/>
      <c r="G31" s="392"/>
      <c r="H31" s="392"/>
      <c r="I31" s="392"/>
      <c r="J31" s="392"/>
      <c r="K31" s="392"/>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c r="AK31" s="392"/>
      <c r="AL31" s="392"/>
      <c r="AM31" s="392"/>
      <c r="AN31" s="383"/>
      <c r="AO31" s="144"/>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C31" s="39"/>
    </row>
    <row r="32" spans="2:81" s="11" customFormat="1" ht="20.100000000000001" customHeight="1">
      <c r="B32" s="45"/>
      <c r="C32" s="37" t="s">
        <v>10</v>
      </c>
      <c r="D32" s="385">
        <f t="shared" ref="D32:AN32" si="20">SUM(D33:D34)</f>
        <v>0</v>
      </c>
      <c r="E32" s="385">
        <f t="shared" si="20"/>
        <v>0</v>
      </c>
      <c r="F32" s="385">
        <f t="shared" si="20"/>
        <v>0</v>
      </c>
      <c r="G32" s="385">
        <f t="shared" si="20"/>
        <v>0</v>
      </c>
      <c r="H32" s="385">
        <f t="shared" si="20"/>
        <v>0</v>
      </c>
      <c r="I32" s="385">
        <f t="shared" si="20"/>
        <v>0</v>
      </c>
      <c r="J32" s="385">
        <f t="shared" si="20"/>
        <v>0</v>
      </c>
      <c r="K32" s="385">
        <f t="shared" si="20"/>
        <v>0</v>
      </c>
      <c r="L32" s="385">
        <f t="shared" si="20"/>
        <v>0</v>
      </c>
      <c r="M32" s="385">
        <f t="shared" si="20"/>
        <v>0</v>
      </c>
      <c r="N32" s="385">
        <f t="shared" si="20"/>
        <v>0</v>
      </c>
      <c r="O32" s="385">
        <f t="shared" si="20"/>
        <v>0</v>
      </c>
      <c r="P32" s="385">
        <f t="shared" si="20"/>
        <v>0</v>
      </c>
      <c r="Q32" s="385">
        <f t="shared" si="20"/>
        <v>0</v>
      </c>
      <c r="R32" s="385">
        <f t="shared" si="20"/>
        <v>0</v>
      </c>
      <c r="S32" s="385">
        <f t="shared" si="20"/>
        <v>0</v>
      </c>
      <c r="T32" s="385">
        <f t="shared" si="20"/>
        <v>0</v>
      </c>
      <c r="U32" s="385">
        <f t="shared" si="20"/>
        <v>0</v>
      </c>
      <c r="V32" s="385">
        <f t="shared" si="20"/>
        <v>0</v>
      </c>
      <c r="W32" s="385">
        <f t="shared" si="20"/>
        <v>0</v>
      </c>
      <c r="X32" s="385">
        <f t="shared" si="20"/>
        <v>0</v>
      </c>
      <c r="Y32" s="385">
        <f t="shared" si="20"/>
        <v>0</v>
      </c>
      <c r="Z32" s="385">
        <f t="shared" si="20"/>
        <v>0</v>
      </c>
      <c r="AA32" s="385">
        <f t="shared" si="20"/>
        <v>0</v>
      </c>
      <c r="AB32" s="385">
        <f t="shared" si="20"/>
        <v>0</v>
      </c>
      <c r="AC32" s="385">
        <f t="shared" si="20"/>
        <v>0</v>
      </c>
      <c r="AD32" s="385">
        <f t="shared" si="20"/>
        <v>0</v>
      </c>
      <c r="AE32" s="385">
        <f t="shared" si="20"/>
        <v>0</v>
      </c>
      <c r="AF32" s="385">
        <f t="shared" si="20"/>
        <v>0</v>
      </c>
      <c r="AG32" s="385">
        <f t="shared" si="20"/>
        <v>0</v>
      </c>
      <c r="AH32" s="385">
        <f t="shared" si="20"/>
        <v>0</v>
      </c>
      <c r="AI32" s="385">
        <f t="shared" si="20"/>
        <v>0</v>
      </c>
      <c r="AJ32" s="385">
        <f t="shared" si="20"/>
        <v>0</v>
      </c>
      <c r="AK32" s="385">
        <f t="shared" si="20"/>
        <v>0</v>
      </c>
      <c r="AL32" s="385">
        <f t="shared" si="20"/>
        <v>0</v>
      </c>
      <c r="AM32" s="385">
        <f t="shared" si="20"/>
        <v>0</v>
      </c>
      <c r="AN32" s="386">
        <f t="shared" si="20"/>
        <v>0</v>
      </c>
      <c r="AO32" s="144"/>
      <c r="AQ32" s="59">
        <f t="shared" ref="AQ32:BJ32" si="21">+D32-SUM(D33:D34)</f>
        <v>0</v>
      </c>
      <c r="AR32" s="59">
        <f t="shared" si="21"/>
        <v>0</v>
      </c>
      <c r="AS32" s="59">
        <f t="shared" si="21"/>
        <v>0</v>
      </c>
      <c r="AT32" s="59">
        <f t="shared" si="21"/>
        <v>0</v>
      </c>
      <c r="AU32" s="59">
        <f t="shared" si="21"/>
        <v>0</v>
      </c>
      <c r="AV32" s="59">
        <f t="shared" si="21"/>
        <v>0</v>
      </c>
      <c r="AW32" s="59">
        <f t="shared" si="21"/>
        <v>0</v>
      </c>
      <c r="AX32" s="59">
        <f t="shared" si="21"/>
        <v>0</v>
      </c>
      <c r="AY32" s="59">
        <f t="shared" si="21"/>
        <v>0</v>
      </c>
      <c r="AZ32" s="59">
        <f t="shared" si="21"/>
        <v>0</v>
      </c>
      <c r="BA32" s="59">
        <f t="shared" si="21"/>
        <v>0</v>
      </c>
      <c r="BB32" s="59">
        <f t="shared" si="21"/>
        <v>0</v>
      </c>
      <c r="BC32" s="59">
        <f t="shared" si="21"/>
        <v>0</v>
      </c>
      <c r="BD32" s="59">
        <f t="shared" si="21"/>
        <v>0</v>
      </c>
      <c r="BE32" s="59">
        <f t="shared" si="21"/>
        <v>0</v>
      </c>
      <c r="BF32" s="59">
        <f t="shared" si="21"/>
        <v>0</v>
      </c>
      <c r="BG32" s="59">
        <f t="shared" si="21"/>
        <v>0</v>
      </c>
      <c r="BH32" s="59">
        <f t="shared" si="21"/>
        <v>0</v>
      </c>
      <c r="BI32" s="59">
        <f t="shared" si="21"/>
        <v>0</v>
      </c>
      <c r="BJ32" s="59">
        <f t="shared" si="21"/>
        <v>0</v>
      </c>
      <c r="BK32" s="59">
        <f t="shared" ref="BK32:CA32" si="22">+X32-SUM(X33:X34)</f>
        <v>0</v>
      </c>
      <c r="BL32" s="59">
        <f t="shared" si="22"/>
        <v>0</v>
      </c>
      <c r="BM32" s="59">
        <f t="shared" si="22"/>
        <v>0</v>
      </c>
      <c r="BN32" s="59">
        <f t="shared" si="22"/>
        <v>0</v>
      </c>
      <c r="BO32" s="59">
        <f t="shared" si="22"/>
        <v>0</v>
      </c>
      <c r="BP32" s="59">
        <f t="shared" si="22"/>
        <v>0</v>
      </c>
      <c r="BQ32" s="59">
        <f t="shared" si="22"/>
        <v>0</v>
      </c>
      <c r="BR32" s="59">
        <f t="shared" si="22"/>
        <v>0</v>
      </c>
      <c r="BS32" s="59">
        <f t="shared" si="22"/>
        <v>0</v>
      </c>
      <c r="BT32" s="59">
        <f t="shared" si="22"/>
        <v>0</v>
      </c>
      <c r="BU32" s="59">
        <f t="shared" si="22"/>
        <v>0</v>
      </c>
      <c r="BV32" s="59">
        <f t="shared" si="22"/>
        <v>0</v>
      </c>
      <c r="BW32" s="59">
        <f t="shared" si="22"/>
        <v>0</v>
      </c>
      <c r="BX32" s="59">
        <f t="shared" si="22"/>
        <v>0</v>
      </c>
      <c r="BY32" s="59">
        <f t="shared" si="22"/>
        <v>0</v>
      </c>
      <c r="BZ32" s="59">
        <f t="shared" si="22"/>
        <v>0</v>
      </c>
      <c r="CA32" s="59">
        <f t="shared" si="22"/>
        <v>0</v>
      </c>
      <c r="CC32" s="59">
        <f>SUM(D32:AO32)-'A1'!L33-'A2'!Y33-'A3'!P33-'A3'!X33-'A3'!Z33*2</f>
        <v>0</v>
      </c>
    </row>
    <row r="33" spans="2:81" s="11" customFormat="1" ht="20.100000000000001" customHeight="1">
      <c r="B33" s="46"/>
      <c r="C33" s="38" t="s">
        <v>52</v>
      </c>
      <c r="D33" s="384"/>
      <c r="E33" s="384"/>
      <c r="F33" s="384"/>
      <c r="G33" s="384"/>
      <c r="H33" s="384"/>
      <c r="I33" s="384"/>
      <c r="J33" s="384"/>
      <c r="K33" s="384"/>
      <c r="L33" s="384"/>
      <c r="M33" s="384"/>
      <c r="N33" s="384"/>
      <c r="O33" s="384"/>
      <c r="P33" s="384"/>
      <c r="Q33" s="384"/>
      <c r="R33" s="384"/>
      <c r="S33" s="384"/>
      <c r="T33" s="384"/>
      <c r="U33" s="384"/>
      <c r="V33" s="384"/>
      <c r="W33" s="384"/>
      <c r="X33" s="384"/>
      <c r="Y33" s="384"/>
      <c r="Z33" s="384"/>
      <c r="AA33" s="384"/>
      <c r="AB33" s="384"/>
      <c r="AC33" s="384"/>
      <c r="AD33" s="384"/>
      <c r="AE33" s="384"/>
      <c r="AF33" s="384"/>
      <c r="AG33" s="384"/>
      <c r="AH33" s="384"/>
      <c r="AI33" s="384"/>
      <c r="AJ33" s="384"/>
      <c r="AK33" s="384"/>
      <c r="AL33" s="384"/>
      <c r="AM33" s="384"/>
      <c r="AN33" s="419"/>
      <c r="AO33" s="144"/>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C33" s="59">
        <f>SUM(D33:AO33)-'A1'!L34-'A2'!Y34-'A3'!P34-'A3'!X34-'A3'!Z34*2</f>
        <v>0</v>
      </c>
    </row>
    <row r="34" spans="2:81" s="11" customFormat="1" ht="20.100000000000001" customHeight="1">
      <c r="B34" s="46"/>
      <c r="C34" s="38" t="s">
        <v>53</v>
      </c>
      <c r="D34" s="384"/>
      <c r="E34" s="384"/>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c r="AH34" s="384"/>
      <c r="AI34" s="384"/>
      <c r="AJ34" s="384"/>
      <c r="AK34" s="384"/>
      <c r="AL34" s="384"/>
      <c r="AM34" s="384"/>
      <c r="AN34" s="419"/>
      <c r="AO34" s="144"/>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C34" s="59">
        <f>SUM(D34:AO34)-'A1'!L35-'A2'!Y35-'A3'!P35-'A3'!X35-'A3'!Z35*2</f>
        <v>0</v>
      </c>
    </row>
    <row r="35" spans="2:81" s="11" customFormat="1" ht="20.100000000000001" customHeight="1">
      <c r="B35" s="45"/>
      <c r="C35" s="37" t="s">
        <v>11</v>
      </c>
      <c r="D35" s="385">
        <f t="shared" ref="D35:AN35" si="23">SUM(D36:D37)</f>
        <v>0</v>
      </c>
      <c r="E35" s="385">
        <f t="shared" si="23"/>
        <v>0</v>
      </c>
      <c r="F35" s="385">
        <f t="shared" si="23"/>
        <v>0</v>
      </c>
      <c r="G35" s="385">
        <f t="shared" si="23"/>
        <v>0</v>
      </c>
      <c r="H35" s="385">
        <f t="shared" si="23"/>
        <v>0</v>
      </c>
      <c r="I35" s="385">
        <f t="shared" si="23"/>
        <v>0</v>
      </c>
      <c r="J35" s="385">
        <f t="shared" si="23"/>
        <v>0</v>
      </c>
      <c r="K35" s="385">
        <f t="shared" si="23"/>
        <v>0</v>
      </c>
      <c r="L35" s="385">
        <f t="shared" si="23"/>
        <v>0</v>
      </c>
      <c r="M35" s="385">
        <f t="shared" si="23"/>
        <v>0</v>
      </c>
      <c r="N35" s="385">
        <f t="shared" si="23"/>
        <v>0</v>
      </c>
      <c r="O35" s="385">
        <f t="shared" si="23"/>
        <v>0</v>
      </c>
      <c r="P35" s="385">
        <f t="shared" si="23"/>
        <v>0</v>
      </c>
      <c r="Q35" s="385">
        <f t="shared" si="23"/>
        <v>0</v>
      </c>
      <c r="R35" s="385">
        <f t="shared" si="23"/>
        <v>0</v>
      </c>
      <c r="S35" s="385">
        <f t="shared" si="23"/>
        <v>0</v>
      </c>
      <c r="T35" s="385">
        <f t="shared" si="23"/>
        <v>0</v>
      </c>
      <c r="U35" s="385">
        <f t="shared" si="23"/>
        <v>0</v>
      </c>
      <c r="V35" s="385">
        <f t="shared" si="23"/>
        <v>0</v>
      </c>
      <c r="W35" s="385">
        <f t="shared" si="23"/>
        <v>0</v>
      </c>
      <c r="X35" s="385">
        <f t="shared" si="23"/>
        <v>0</v>
      </c>
      <c r="Y35" s="385">
        <f t="shared" si="23"/>
        <v>0</v>
      </c>
      <c r="Z35" s="385">
        <f t="shared" si="23"/>
        <v>0</v>
      </c>
      <c r="AA35" s="385">
        <f t="shared" si="23"/>
        <v>0</v>
      </c>
      <c r="AB35" s="385">
        <f t="shared" si="23"/>
        <v>0</v>
      </c>
      <c r="AC35" s="385">
        <f t="shared" si="23"/>
        <v>0</v>
      </c>
      <c r="AD35" s="385">
        <f t="shared" si="23"/>
        <v>0</v>
      </c>
      <c r="AE35" s="385">
        <f t="shared" si="23"/>
        <v>0</v>
      </c>
      <c r="AF35" s="385">
        <f t="shared" si="23"/>
        <v>0</v>
      </c>
      <c r="AG35" s="385">
        <f t="shared" si="23"/>
        <v>0</v>
      </c>
      <c r="AH35" s="385">
        <f t="shared" si="23"/>
        <v>0</v>
      </c>
      <c r="AI35" s="385">
        <f t="shared" si="23"/>
        <v>0</v>
      </c>
      <c r="AJ35" s="385">
        <f t="shared" si="23"/>
        <v>0</v>
      </c>
      <c r="AK35" s="385">
        <f t="shared" si="23"/>
        <v>0</v>
      </c>
      <c r="AL35" s="385">
        <f t="shared" si="23"/>
        <v>0</v>
      </c>
      <c r="AM35" s="385">
        <f t="shared" si="23"/>
        <v>0</v>
      </c>
      <c r="AN35" s="386">
        <f t="shared" si="23"/>
        <v>0</v>
      </c>
      <c r="AO35" s="144"/>
      <c r="AQ35" s="59">
        <f t="shared" ref="AQ35:BJ35" si="24">+D35-SUM(D36:D37)</f>
        <v>0</v>
      </c>
      <c r="AR35" s="59">
        <f t="shared" si="24"/>
        <v>0</v>
      </c>
      <c r="AS35" s="59">
        <f t="shared" si="24"/>
        <v>0</v>
      </c>
      <c r="AT35" s="59">
        <f t="shared" si="24"/>
        <v>0</v>
      </c>
      <c r="AU35" s="59">
        <f t="shared" si="24"/>
        <v>0</v>
      </c>
      <c r="AV35" s="59">
        <f t="shared" si="24"/>
        <v>0</v>
      </c>
      <c r="AW35" s="59">
        <f t="shared" si="24"/>
        <v>0</v>
      </c>
      <c r="AX35" s="59">
        <f t="shared" si="24"/>
        <v>0</v>
      </c>
      <c r="AY35" s="59">
        <f t="shared" si="24"/>
        <v>0</v>
      </c>
      <c r="AZ35" s="59">
        <f t="shared" si="24"/>
        <v>0</v>
      </c>
      <c r="BA35" s="59">
        <f t="shared" si="24"/>
        <v>0</v>
      </c>
      <c r="BB35" s="59">
        <f t="shared" si="24"/>
        <v>0</v>
      </c>
      <c r="BC35" s="59">
        <f t="shared" si="24"/>
        <v>0</v>
      </c>
      <c r="BD35" s="59">
        <f t="shared" si="24"/>
        <v>0</v>
      </c>
      <c r="BE35" s="59">
        <f t="shared" si="24"/>
        <v>0</v>
      </c>
      <c r="BF35" s="59">
        <f t="shared" si="24"/>
        <v>0</v>
      </c>
      <c r="BG35" s="59">
        <f t="shared" si="24"/>
        <v>0</v>
      </c>
      <c r="BH35" s="59">
        <f t="shared" si="24"/>
        <v>0</v>
      </c>
      <c r="BI35" s="59">
        <f t="shared" si="24"/>
        <v>0</v>
      </c>
      <c r="BJ35" s="59">
        <f t="shared" si="24"/>
        <v>0</v>
      </c>
      <c r="BK35" s="59">
        <f t="shared" ref="BK35:CA35" si="25">+X35-SUM(X36:X37)</f>
        <v>0</v>
      </c>
      <c r="BL35" s="59">
        <f t="shared" si="25"/>
        <v>0</v>
      </c>
      <c r="BM35" s="59">
        <f t="shared" si="25"/>
        <v>0</v>
      </c>
      <c r="BN35" s="59">
        <f t="shared" si="25"/>
        <v>0</v>
      </c>
      <c r="BO35" s="59">
        <f t="shared" si="25"/>
        <v>0</v>
      </c>
      <c r="BP35" s="59">
        <f t="shared" si="25"/>
        <v>0</v>
      </c>
      <c r="BQ35" s="59">
        <f t="shared" si="25"/>
        <v>0</v>
      </c>
      <c r="BR35" s="59">
        <f t="shared" si="25"/>
        <v>0</v>
      </c>
      <c r="BS35" s="59">
        <f t="shared" si="25"/>
        <v>0</v>
      </c>
      <c r="BT35" s="59">
        <f t="shared" si="25"/>
        <v>0</v>
      </c>
      <c r="BU35" s="59">
        <f t="shared" si="25"/>
        <v>0</v>
      </c>
      <c r="BV35" s="59">
        <f t="shared" si="25"/>
        <v>0</v>
      </c>
      <c r="BW35" s="59">
        <f t="shared" si="25"/>
        <v>0</v>
      </c>
      <c r="BX35" s="59">
        <f t="shared" si="25"/>
        <v>0</v>
      </c>
      <c r="BY35" s="59">
        <f t="shared" si="25"/>
        <v>0</v>
      </c>
      <c r="BZ35" s="59">
        <f t="shared" si="25"/>
        <v>0</v>
      </c>
      <c r="CA35" s="59">
        <f t="shared" si="25"/>
        <v>0</v>
      </c>
      <c r="CC35" s="59">
        <f>SUM(D35:AO35)-'A1'!L36-'A2'!Y36-'A3'!P36-'A3'!X36-'A3'!Z36*2</f>
        <v>0</v>
      </c>
    </row>
    <row r="36" spans="2:81" s="11" customFormat="1" ht="20.100000000000001" customHeight="1">
      <c r="B36" s="45"/>
      <c r="C36" s="38" t="s">
        <v>52</v>
      </c>
      <c r="D36" s="384"/>
      <c r="E36" s="384"/>
      <c r="F36" s="384"/>
      <c r="G36" s="384"/>
      <c r="H36" s="384"/>
      <c r="I36" s="384"/>
      <c r="J36" s="384"/>
      <c r="K36" s="384"/>
      <c r="L36" s="384"/>
      <c r="M36" s="384"/>
      <c r="N36" s="384"/>
      <c r="O36" s="384"/>
      <c r="P36" s="384"/>
      <c r="Q36" s="384"/>
      <c r="R36" s="384"/>
      <c r="S36" s="384"/>
      <c r="T36" s="384"/>
      <c r="U36" s="384"/>
      <c r="V36" s="384"/>
      <c r="W36" s="384"/>
      <c r="X36" s="384"/>
      <c r="Y36" s="384"/>
      <c r="Z36" s="384"/>
      <c r="AA36" s="384"/>
      <c r="AB36" s="384"/>
      <c r="AC36" s="384"/>
      <c r="AD36" s="384"/>
      <c r="AE36" s="384"/>
      <c r="AF36" s="384"/>
      <c r="AG36" s="384"/>
      <c r="AH36" s="384"/>
      <c r="AI36" s="384"/>
      <c r="AJ36" s="384"/>
      <c r="AK36" s="384"/>
      <c r="AL36" s="384"/>
      <c r="AM36" s="384"/>
      <c r="AN36" s="419"/>
      <c r="AO36" s="144"/>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C36" s="59">
        <f>SUM(D36:AO36)-'A1'!L37-'A2'!Y37-'A3'!P37-'A3'!X37-'A3'!Z37*2</f>
        <v>0</v>
      </c>
    </row>
    <row r="37" spans="2:81" s="11" customFormat="1" ht="20.100000000000001" customHeight="1">
      <c r="B37" s="45"/>
      <c r="C37" s="38" t="s">
        <v>53</v>
      </c>
      <c r="D37" s="384"/>
      <c r="E37" s="384"/>
      <c r="F37" s="384"/>
      <c r="G37" s="384"/>
      <c r="H37" s="384"/>
      <c r="I37" s="384"/>
      <c r="J37" s="384"/>
      <c r="K37" s="384"/>
      <c r="L37" s="384"/>
      <c r="M37" s="384"/>
      <c r="N37" s="384"/>
      <c r="O37" s="384"/>
      <c r="P37" s="384"/>
      <c r="Q37" s="384"/>
      <c r="R37" s="384"/>
      <c r="S37" s="384"/>
      <c r="T37" s="384"/>
      <c r="U37" s="384"/>
      <c r="V37" s="384"/>
      <c r="W37" s="384"/>
      <c r="X37" s="384"/>
      <c r="Y37" s="384"/>
      <c r="Z37" s="384"/>
      <c r="AA37" s="384"/>
      <c r="AB37" s="384"/>
      <c r="AC37" s="384"/>
      <c r="AD37" s="384"/>
      <c r="AE37" s="384"/>
      <c r="AF37" s="384"/>
      <c r="AG37" s="384"/>
      <c r="AH37" s="384"/>
      <c r="AI37" s="384"/>
      <c r="AJ37" s="384"/>
      <c r="AK37" s="384"/>
      <c r="AL37" s="384"/>
      <c r="AM37" s="384"/>
      <c r="AN37" s="419"/>
      <c r="AO37" s="144"/>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C37" s="59">
        <f>SUM(D37:AO37)-'A1'!L38-'A2'!Y38-'A3'!P38-'A3'!X38-'A3'!Z38*2</f>
        <v>0</v>
      </c>
    </row>
    <row r="38" spans="2:81" s="11" customFormat="1" ht="20.100000000000001" customHeight="1">
      <c r="B38" s="45"/>
      <c r="C38" s="38"/>
      <c r="D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c r="AB38" s="385"/>
      <c r="AC38" s="385"/>
      <c r="AD38" s="385"/>
      <c r="AE38" s="385"/>
      <c r="AF38" s="385"/>
      <c r="AG38" s="385"/>
      <c r="AH38" s="385"/>
      <c r="AI38" s="385"/>
      <c r="AJ38" s="385"/>
      <c r="AK38" s="385"/>
      <c r="AL38" s="385"/>
      <c r="AM38" s="385"/>
      <c r="AN38" s="386"/>
      <c r="AO38" s="144"/>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C38" s="59"/>
    </row>
    <row r="39" spans="2:81" s="11" customFormat="1" ht="20.100000000000001" customHeight="1">
      <c r="B39" s="46"/>
      <c r="C39" s="38" t="s">
        <v>78</v>
      </c>
      <c r="D39" s="384"/>
      <c r="E39" s="384"/>
      <c r="F39" s="384"/>
      <c r="G39" s="384"/>
      <c r="H39" s="384"/>
      <c r="I39" s="384"/>
      <c r="J39" s="384"/>
      <c r="K39" s="384"/>
      <c r="L39" s="384"/>
      <c r="M39" s="384"/>
      <c r="N39" s="384"/>
      <c r="O39" s="384"/>
      <c r="P39" s="384"/>
      <c r="Q39" s="384"/>
      <c r="R39" s="384"/>
      <c r="S39" s="384"/>
      <c r="T39" s="384"/>
      <c r="U39" s="384"/>
      <c r="V39" s="384"/>
      <c r="W39" s="384"/>
      <c r="X39" s="384"/>
      <c r="Y39" s="384"/>
      <c r="Z39" s="384"/>
      <c r="AA39" s="384"/>
      <c r="AB39" s="384"/>
      <c r="AC39" s="384"/>
      <c r="AD39" s="384"/>
      <c r="AE39" s="384"/>
      <c r="AF39" s="384"/>
      <c r="AG39" s="384"/>
      <c r="AH39" s="384"/>
      <c r="AI39" s="384"/>
      <c r="AJ39" s="384"/>
      <c r="AK39" s="384"/>
      <c r="AL39" s="384"/>
      <c r="AM39" s="384"/>
      <c r="AN39" s="419"/>
      <c r="AO39" s="144"/>
      <c r="AQ39" s="59">
        <f>+D35-SUM(D39:D44)</f>
        <v>0</v>
      </c>
      <c r="AR39" s="59">
        <f t="shared" ref="AR39:BJ39" si="26">+E35-SUM(E39:E44)</f>
        <v>0</v>
      </c>
      <c r="AS39" s="59">
        <f t="shared" si="26"/>
        <v>0</v>
      </c>
      <c r="AT39" s="59">
        <f t="shared" si="26"/>
        <v>0</v>
      </c>
      <c r="AU39" s="59">
        <f t="shared" si="26"/>
        <v>0</v>
      </c>
      <c r="AV39" s="59">
        <f t="shared" si="26"/>
        <v>0</v>
      </c>
      <c r="AW39" s="59">
        <f t="shared" si="26"/>
        <v>0</v>
      </c>
      <c r="AX39" s="59">
        <f t="shared" si="26"/>
        <v>0</v>
      </c>
      <c r="AY39" s="59">
        <f t="shared" si="26"/>
        <v>0</v>
      </c>
      <c r="AZ39" s="59">
        <f t="shared" si="26"/>
        <v>0</v>
      </c>
      <c r="BA39" s="59">
        <f t="shared" si="26"/>
        <v>0</v>
      </c>
      <c r="BB39" s="59">
        <f t="shared" si="26"/>
        <v>0</v>
      </c>
      <c r="BC39" s="59">
        <f t="shared" si="26"/>
        <v>0</v>
      </c>
      <c r="BD39" s="59">
        <f t="shared" si="26"/>
        <v>0</v>
      </c>
      <c r="BE39" s="59">
        <f t="shared" si="26"/>
        <v>0</v>
      </c>
      <c r="BF39" s="59">
        <f t="shared" si="26"/>
        <v>0</v>
      </c>
      <c r="BG39" s="59">
        <f t="shared" si="26"/>
        <v>0</v>
      </c>
      <c r="BH39" s="59">
        <f t="shared" si="26"/>
        <v>0</v>
      </c>
      <c r="BI39" s="59">
        <f t="shared" si="26"/>
        <v>0</v>
      </c>
      <c r="BJ39" s="59">
        <f t="shared" si="26"/>
        <v>0</v>
      </c>
      <c r="BK39" s="59">
        <f t="shared" ref="BK39:CA39" si="27">+X35-SUM(X39:X44)</f>
        <v>0</v>
      </c>
      <c r="BL39" s="59">
        <f t="shared" si="27"/>
        <v>0</v>
      </c>
      <c r="BM39" s="59">
        <f t="shared" si="27"/>
        <v>0</v>
      </c>
      <c r="BN39" s="59">
        <f t="shared" si="27"/>
        <v>0</v>
      </c>
      <c r="BO39" s="59">
        <f t="shared" si="27"/>
        <v>0</v>
      </c>
      <c r="BP39" s="59">
        <f t="shared" si="27"/>
        <v>0</v>
      </c>
      <c r="BQ39" s="59">
        <f t="shared" si="27"/>
        <v>0</v>
      </c>
      <c r="BR39" s="59">
        <f t="shared" si="27"/>
        <v>0</v>
      </c>
      <c r="BS39" s="59">
        <f t="shared" si="27"/>
        <v>0</v>
      </c>
      <c r="BT39" s="59">
        <f t="shared" si="27"/>
        <v>0</v>
      </c>
      <c r="BU39" s="59">
        <f t="shared" si="27"/>
        <v>0</v>
      </c>
      <c r="BV39" s="59">
        <f t="shared" si="27"/>
        <v>0</v>
      </c>
      <c r="BW39" s="59">
        <f t="shared" si="27"/>
        <v>0</v>
      </c>
      <c r="BX39" s="59">
        <f t="shared" si="27"/>
        <v>0</v>
      </c>
      <c r="BY39" s="59">
        <f t="shared" si="27"/>
        <v>0</v>
      </c>
      <c r="BZ39" s="59">
        <f t="shared" si="27"/>
        <v>0</v>
      </c>
      <c r="CA39" s="59">
        <f t="shared" si="27"/>
        <v>0</v>
      </c>
      <c r="CC39" s="59">
        <f>SUM(D39:AO39)-'A1'!L40-'A2'!Y40-'A3'!P40-'A3'!X40-'A3'!Z40*2</f>
        <v>0</v>
      </c>
    </row>
    <row r="40" spans="2:81" s="11" customFormat="1" ht="20.100000000000001" customHeight="1">
      <c r="B40" s="46"/>
      <c r="C40" s="38" t="s">
        <v>64</v>
      </c>
      <c r="D40" s="384"/>
      <c r="E40" s="384"/>
      <c r="F40" s="384"/>
      <c r="G40" s="384"/>
      <c r="H40" s="384"/>
      <c r="I40" s="384"/>
      <c r="J40" s="384"/>
      <c r="K40" s="384"/>
      <c r="L40" s="384"/>
      <c r="M40" s="384"/>
      <c r="N40" s="384"/>
      <c r="O40" s="384"/>
      <c r="P40" s="384"/>
      <c r="Q40" s="384"/>
      <c r="R40" s="384"/>
      <c r="S40" s="384"/>
      <c r="T40" s="384"/>
      <c r="U40" s="384"/>
      <c r="V40" s="384"/>
      <c r="W40" s="384"/>
      <c r="X40" s="384"/>
      <c r="Y40" s="384"/>
      <c r="Z40" s="384"/>
      <c r="AA40" s="384"/>
      <c r="AB40" s="384"/>
      <c r="AC40" s="384"/>
      <c r="AD40" s="384"/>
      <c r="AE40" s="384"/>
      <c r="AF40" s="384"/>
      <c r="AG40" s="384"/>
      <c r="AH40" s="384"/>
      <c r="AI40" s="384"/>
      <c r="AJ40" s="384"/>
      <c r="AK40" s="384"/>
      <c r="AL40" s="384"/>
      <c r="AM40" s="384"/>
      <c r="AN40" s="419"/>
      <c r="AO40" s="144"/>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C40" s="59">
        <f>SUM(D40:AO40)-'A1'!L41-'A2'!Y41-'A3'!P41-'A3'!X41-'A3'!Z41*2</f>
        <v>0</v>
      </c>
    </row>
    <row r="41" spans="2:81" s="11" customFormat="1" ht="20.100000000000001" customHeight="1">
      <c r="B41" s="46"/>
      <c r="C41" s="38" t="s">
        <v>119</v>
      </c>
      <c r="D41" s="384"/>
      <c r="E41" s="384"/>
      <c r="F41" s="384"/>
      <c r="G41" s="384"/>
      <c r="H41" s="384"/>
      <c r="I41" s="384"/>
      <c r="J41" s="384"/>
      <c r="K41" s="384"/>
      <c r="L41" s="384"/>
      <c r="M41" s="384"/>
      <c r="N41" s="384"/>
      <c r="O41" s="384"/>
      <c r="P41" s="384"/>
      <c r="Q41" s="384"/>
      <c r="R41" s="384"/>
      <c r="S41" s="384"/>
      <c r="T41" s="384"/>
      <c r="U41" s="384"/>
      <c r="V41" s="384"/>
      <c r="W41" s="384"/>
      <c r="X41" s="384"/>
      <c r="Y41" s="384"/>
      <c r="Z41" s="384"/>
      <c r="AA41" s="384"/>
      <c r="AB41" s="384"/>
      <c r="AC41" s="384"/>
      <c r="AD41" s="384"/>
      <c r="AE41" s="384"/>
      <c r="AF41" s="384"/>
      <c r="AG41" s="384"/>
      <c r="AH41" s="384"/>
      <c r="AI41" s="384"/>
      <c r="AJ41" s="384"/>
      <c r="AK41" s="384"/>
      <c r="AL41" s="384"/>
      <c r="AM41" s="384"/>
      <c r="AN41" s="419"/>
      <c r="AO41" s="144"/>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C41" s="59">
        <f>SUM(D41:AO41)-'A1'!L42-'A2'!Y42-'A3'!P42-'A3'!X42-'A3'!Z42*2</f>
        <v>0</v>
      </c>
    </row>
    <row r="42" spans="2:81" s="11" customFormat="1" ht="20.100000000000001" customHeight="1">
      <c r="B42" s="46"/>
      <c r="C42" s="38" t="s">
        <v>79</v>
      </c>
      <c r="D42" s="384"/>
      <c r="E42" s="384"/>
      <c r="F42" s="384"/>
      <c r="G42" s="384"/>
      <c r="H42" s="384"/>
      <c r="I42" s="384"/>
      <c r="J42" s="384"/>
      <c r="K42" s="384"/>
      <c r="L42" s="384"/>
      <c r="M42" s="384"/>
      <c r="N42" s="384"/>
      <c r="O42" s="384"/>
      <c r="P42" s="384"/>
      <c r="Q42" s="384"/>
      <c r="R42" s="384"/>
      <c r="S42" s="384"/>
      <c r="T42" s="384"/>
      <c r="U42" s="384"/>
      <c r="V42" s="384"/>
      <c r="W42" s="384"/>
      <c r="X42" s="384"/>
      <c r="Y42" s="384"/>
      <c r="Z42" s="384"/>
      <c r="AA42" s="384"/>
      <c r="AB42" s="384"/>
      <c r="AC42" s="384"/>
      <c r="AD42" s="384"/>
      <c r="AE42" s="384"/>
      <c r="AF42" s="384"/>
      <c r="AG42" s="384"/>
      <c r="AH42" s="384"/>
      <c r="AI42" s="384"/>
      <c r="AJ42" s="384"/>
      <c r="AK42" s="384"/>
      <c r="AL42" s="384"/>
      <c r="AM42" s="384"/>
      <c r="AN42" s="419"/>
      <c r="AO42" s="144"/>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C42" s="59">
        <f>SUM(D42:AO42)-'A1'!L43-'A2'!Y43-'A3'!P43-'A3'!X43-'A3'!Z43*2</f>
        <v>0</v>
      </c>
    </row>
    <row r="43" spans="2:81" s="11" customFormat="1" ht="20.100000000000001" customHeight="1">
      <c r="B43" s="46"/>
      <c r="C43" s="38" t="s">
        <v>45</v>
      </c>
      <c r="D43" s="384"/>
      <c r="E43" s="384"/>
      <c r="F43" s="384"/>
      <c r="G43" s="384"/>
      <c r="H43" s="384"/>
      <c r="I43" s="384"/>
      <c r="J43" s="384"/>
      <c r="K43" s="384"/>
      <c r="L43" s="384"/>
      <c r="M43" s="384"/>
      <c r="N43" s="384"/>
      <c r="O43" s="384"/>
      <c r="P43" s="384"/>
      <c r="Q43" s="384"/>
      <c r="R43" s="384"/>
      <c r="S43" s="384"/>
      <c r="T43" s="384"/>
      <c r="U43" s="384"/>
      <c r="V43" s="384"/>
      <c r="W43" s="384"/>
      <c r="X43" s="384"/>
      <c r="Y43" s="384"/>
      <c r="Z43" s="384"/>
      <c r="AA43" s="384"/>
      <c r="AB43" s="384"/>
      <c r="AC43" s="384"/>
      <c r="AD43" s="384"/>
      <c r="AE43" s="384"/>
      <c r="AF43" s="384"/>
      <c r="AG43" s="384"/>
      <c r="AH43" s="384"/>
      <c r="AI43" s="384"/>
      <c r="AJ43" s="384"/>
      <c r="AK43" s="384"/>
      <c r="AL43" s="384"/>
      <c r="AM43" s="384"/>
      <c r="AN43" s="419"/>
      <c r="AO43" s="144"/>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C43" s="59">
        <f>SUM(D43:AO43)-'A1'!L44-'A2'!Y44-'A3'!P44-'A3'!X44-'A3'!Z44*2</f>
        <v>0</v>
      </c>
    </row>
    <row r="44" spans="2:81" s="11" customFormat="1" ht="20.100000000000001" customHeight="1">
      <c r="B44" s="46"/>
      <c r="C44" s="38" t="s">
        <v>96</v>
      </c>
      <c r="D44" s="384"/>
      <c r="E44" s="384"/>
      <c r="F44" s="384"/>
      <c r="G44" s="384"/>
      <c r="H44" s="384"/>
      <c r="I44" s="384"/>
      <c r="J44" s="384"/>
      <c r="K44" s="384"/>
      <c r="L44" s="384"/>
      <c r="M44" s="384"/>
      <c r="N44" s="384"/>
      <c r="O44" s="384"/>
      <c r="P44" s="384"/>
      <c r="Q44" s="384"/>
      <c r="R44" s="384"/>
      <c r="S44" s="384"/>
      <c r="T44" s="384"/>
      <c r="U44" s="384"/>
      <c r="V44" s="384"/>
      <c r="W44" s="384"/>
      <c r="X44" s="384"/>
      <c r="Y44" s="384"/>
      <c r="Z44" s="384"/>
      <c r="AA44" s="384"/>
      <c r="AB44" s="384"/>
      <c r="AC44" s="384"/>
      <c r="AD44" s="384"/>
      <c r="AE44" s="384"/>
      <c r="AF44" s="384"/>
      <c r="AG44" s="384"/>
      <c r="AH44" s="384"/>
      <c r="AI44" s="384"/>
      <c r="AJ44" s="384"/>
      <c r="AK44" s="384"/>
      <c r="AL44" s="384"/>
      <c r="AM44" s="384"/>
      <c r="AN44" s="419"/>
      <c r="AO44" s="144"/>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C44" s="59">
        <f>SUM(D44:AO44)-'A1'!L45-'A2'!Y45-'A3'!P45-'A3'!X45-'A3'!Z45*2</f>
        <v>0</v>
      </c>
    </row>
    <row r="45" spans="2:81" s="11" customFormat="1" ht="20.100000000000001" customHeight="1">
      <c r="B45" s="46"/>
      <c r="C45" s="38"/>
      <c r="D45" s="385"/>
      <c r="E45" s="385"/>
      <c r="F45" s="385"/>
      <c r="G45" s="385"/>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385"/>
      <c r="AK45" s="385"/>
      <c r="AL45" s="385"/>
      <c r="AM45" s="385"/>
      <c r="AN45" s="386"/>
      <c r="AO45" s="144"/>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C45" s="59"/>
    </row>
    <row r="46" spans="2:81" s="11" customFormat="1" ht="20.100000000000001" customHeight="1">
      <c r="B46" s="46"/>
      <c r="C46" s="50" t="s">
        <v>12</v>
      </c>
      <c r="D46" s="385">
        <f t="shared" ref="D46:AN46" si="28">SUM(D47:D48)</f>
        <v>0</v>
      </c>
      <c r="E46" s="385">
        <f t="shared" si="28"/>
        <v>0</v>
      </c>
      <c r="F46" s="385">
        <f t="shared" si="28"/>
        <v>0</v>
      </c>
      <c r="G46" s="385">
        <f t="shared" si="28"/>
        <v>0</v>
      </c>
      <c r="H46" s="385">
        <f t="shared" si="28"/>
        <v>0</v>
      </c>
      <c r="I46" s="385">
        <f t="shared" si="28"/>
        <v>0</v>
      </c>
      <c r="J46" s="385">
        <f t="shared" si="28"/>
        <v>0</v>
      </c>
      <c r="K46" s="385">
        <f t="shared" si="28"/>
        <v>0</v>
      </c>
      <c r="L46" s="385">
        <f t="shared" si="28"/>
        <v>0</v>
      </c>
      <c r="M46" s="385">
        <f t="shared" si="28"/>
        <v>0</v>
      </c>
      <c r="N46" s="385">
        <f t="shared" si="28"/>
        <v>0</v>
      </c>
      <c r="O46" s="385">
        <f t="shared" si="28"/>
        <v>0</v>
      </c>
      <c r="P46" s="385">
        <f t="shared" si="28"/>
        <v>0</v>
      </c>
      <c r="Q46" s="385">
        <f t="shared" si="28"/>
        <v>0</v>
      </c>
      <c r="R46" s="385">
        <f t="shared" si="28"/>
        <v>0</v>
      </c>
      <c r="S46" s="385">
        <f t="shared" si="28"/>
        <v>0</v>
      </c>
      <c r="T46" s="385">
        <f t="shared" si="28"/>
        <v>0</v>
      </c>
      <c r="U46" s="385">
        <f t="shared" si="28"/>
        <v>0</v>
      </c>
      <c r="V46" s="385">
        <f t="shared" si="28"/>
        <v>0</v>
      </c>
      <c r="W46" s="385">
        <f t="shared" si="28"/>
        <v>0</v>
      </c>
      <c r="X46" s="385">
        <f t="shared" si="28"/>
        <v>0</v>
      </c>
      <c r="Y46" s="385">
        <f t="shared" si="28"/>
        <v>0</v>
      </c>
      <c r="Z46" s="385">
        <f t="shared" si="28"/>
        <v>0</v>
      </c>
      <c r="AA46" s="385">
        <f t="shared" si="28"/>
        <v>0</v>
      </c>
      <c r="AB46" s="385">
        <f t="shared" si="28"/>
        <v>0</v>
      </c>
      <c r="AC46" s="385">
        <f t="shared" si="28"/>
        <v>0</v>
      </c>
      <c r="AD46" s="385">
        <f t="shared" si="28"/>
        <v>0</v>
      </c>
      <c r="AE46" s="385">
        <f t="shared" si="28"/>
        <v>0</v>
      </c>
      <c r="AF46" s="385">
        <f t="shared" si="28"/>
        <v>0</v>
      </c>
      <c r="AG46" s="385">
        <f t="shared" si="28"/>
        <v>0</v>
      </c>
      <c r="AH46" s="385">
        <f t="shared" si="28"/>
        <v>0</v>
      </c>
      <c r="AI46" s="385">
        <f t="shared" si="28"/>
        <v>0</v>
      </c>
      <c r="AJ46" s="385">
        <f t="shared" si="28"/>
        <v>0</v>
      </c>
      <c r="AK46" s="385">
        <f t="shared" si="28"/>
        <v>0</v>
      </c>
      <c r="AL46" s="385">
        <f t="shared" si="28"/>
        <v>0</v>
      </c>
      <c r="AM46" s="385">
        <f t="shared" si="28"/>
        <v>0</v>
      </c>
      <c r="AN46" s="386">
        <f t="shared" si="28"/>
        <v>0</v>
      </c>
      <c r="AO46" s="144"/>
      <c r="AQ46" s="59">
        <f>+D46-SUM(D47:D48)</f>
        <v>0</v>
      </c>
      <c r="AR46" s="59">
        <f t="shared" ref="AR46:BJ46" si="29">+E46-SUM(E47:E48)</f>
        <v>0</v>
      </c>
      <c r="AS46" s="59">
        <f t="shared" si="29"/>
        <v>0</v>
      </c>
      <c r="AT46" s="59">
        <f t="shared" si="29"/>
        <v>0</v>
      </c>
      <c r="AU46" s="59">
        <f t="shared" si="29"/>
        <v>0</v>
      </c>
      <c r="AV46" s="59">
        <f t="shared" si="29"/>
        <v>0</v>
      </c>
      <c r="AW46" s="59">
        <f t="shared" si="29"/>
        <v>0</v>
      </c>
      <c r="AX46" s="59">
        <f t="shared" si="29"/>
        <v>0</v>
      </c>
      <c r="AY46" s="59">
        <f t="shared" si="29"/>
        <v>0</v>
      </c>
      <c r="AZ46" s="59">
        <f t="shared" si="29"/>
        <v>0</v>
      </c>
      <c r="BA46" s="59">
        <f t="shared" si="29"/>
        <v>0</v>
      </c>
      <c r="BB46" s="59">
        <f t="shared" si="29"/>
        <v>0</v>
      </c>
      <c r="BC46" s="59">
        <f t="shared" si="29"/>
        <v>0</v>
      </c>
      <c r="BD46" s="59">
        <f t="shared" si="29"/>
        <v>0</v>
      </c>
      <c r="BE46" s="59">
        <f t="shared" si="29"/>
        <v>0</v>
      </c>
      <c r="BF46" s="59">
        <f t="shared" si="29"/>
        <v>0</v>
      </c>
      <c r="BG46" s="59">
        <f t="shared" si="29"/>
        <v>0</v>
      </c>
      <c r="BH46" s="59">
        <f t="shared" si="29"/>
        <v>0</v>
      </c>
      <c r="BI46" s="59">
        <f t="shared" si="29"/>
        <v>0</v>
      </c>
      <c r="BJ46" s="59">
        <f t="shared" si="29"/>
        <v>0</v>
      </c>
      <c r="BK46" s="59">
        <f t="shared" ref="BK46:CA46" si="30">+X46-SUM(X47:X48)</f>
        <v>0</v>
      </c>
      <c r="BL46" s="59">
        <f t="shared" si="30"/>
        <v>0</v>
      </c>
      <c r="BM46" s="59">
        <f t="shared" si="30"/>
        <v>0</v>
      </c>
      <c r="BN46" s="59">
        <f t="shared" si="30"/>
        <v>0</v>
      </c>
      <c r="BO46" s="59">
        <f t="shared" si="30"/>
        <v>0</v>
      </c>
      <c r="BP46" s="59">
        <f t="shared" si="30"/>
        <v>0</v>
      </c>
      <c r="BQ46" s="59">
        <f t="shared" si="30"/>
        <v>0</v>
      </c>
      <c r="BR46" s="59">
        <f t="shared" si="30"/>
        <v>0</v>
      </c>
      <c r="BS46" s="59">
        <f t="shared" si="30"/>
        <v>0</v>
      </c>
      <c r="BT46" s="59">
        <f t="shared" si="30"/>
        <v>0</v>
      </c>
      <c r="BU46" s="59">
        <f t="shared" si="30"/>
        <v>0</v>
      </c>
      <c r="BV46" s="59">
        <f t="shared" si="30"/>
        <v>0</v>
      </c>
      <c r="BW46" s="59">
        <f t="shared" si="30"/>
        <v>0</v>
      </c>
      <c r="BX46" s="59">
        <f t="shared" si="30"/>
        <v>0</v>
      </c>
      <c r="BY46" s="59">
        <f t="shared" si="30"/>
        <v>0</v>
      </c>
      <c r="BZ46" s="59">
        <f t="shared" si="30"/>
        <v>0</v>
      </c>
      <c r="CA46" s="59">
        <f t="shared" si="30"/>
        <v>0</v>
      </c>
      <c r="CC46" s="59">
        <f>SUM(D46:AO46)-'A1'!L47-'A2'!Y47-'A3'!P47-'A3'!X47-'A3'!Z47*2</f>
        <v>0</v>
      </c>
    </row>
    <row r="47" spans="2:81" s="21" customFormat="1" ht="20.100000000000001" customHeight="1">
      <c r="B47" s="42"/>
      <c r="C47" s="51" t="s">
        <v>52</v>
      </c>
      <c r="D47" s="384"/>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419"/>
      <c r="AO47" s="145"/>
      <c r="AQ47" s="146"/>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c r="BP47" s="146"/>
      <c r="BQ47" s="146"/>
      <c r="BR47" s="146"/>
      <c r="BS47" s="146"/>
      <c r="BT47" s="146"/>
      <c r="BU47" s="146"/>
      <c r="BV47" s="146"/>
      <c r="BW47" s="146"/>
      <c r="BX47" s="146"/>
      <c r="BY47" s="146"/>
      <c r="BZ47" s="146"/>
      <c r="CA47" s="146"/>
      <c r="CC47" s="59">
        <f>SUM(D47:AO47)-'A1'!L48-'A2'!Y48-'A3'!P48-'A3'!X48-'A3'!Z48*2</f>
        <v>0</v>
      </c>
    </row>
    <row r="48" spans="2:81" s="11" customFormat="1" ht="20.100000000000001" customHeight="1">
      <c r="B48" s="46"/>
      <c r="C48" s="51" t="s">
        <v>53</v>
      </c>
      <c r="D48" s="384"/>
      <c r="E48" s="384"/>
      <c r="F48" s="384"/>
      <c r="G48" s="384"/>
      <c r="H48" s="384"/>
      <c r="I48" s="384"/>
      <c r="J48" s="384"/>
      <c r="K48" s="384"/>
      <c r="L48" s="384"/>
      <c r="M48" s="384"/>
      <c r="N48" s="384"/>
      <c r="O48" s="384"/>
      <c r="P48" s="384"/>
      <c r="Q48" s="384"/>
      <c r="R48" s="384"/>
      <c r="S48" s="384"/>
      <c r="T48" s="384"/>
      <c r="U48" s="384"/>
      <c r="V48" s="384"/>
      <c r="W48" s="384"/>
      <c r="X48" s="384"/>
      <c r="Y48" s="384"/>
      <c r="Z48" s="384"/>
      <c r="AA48" s="384"/>
      <c r="AB48" s="384"/>
      <c r="AC48" s="384"/>
      <c r="AD48" s="384"/>
      <c r="AE48" s="384"/>
      <c r="AF48" s="384"/>
      <c r="AG48" s="384"/>
      <c r="AH48" s="384"/>
      <c r="AI48" s="384"/>
      <c r="AJ48" s="384"/>
      <c r="AK48" s="384"/>
      <c r="AL48" s="384"/>
      <c r="AM48" s="384"/>
      <c r="AN48" s="419"/>
      <c r="AO48" s="144"/>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C48" s="59">
        <f>SUM(D48:AO48)-'A1'!L49-'A2'!Y49-'A3'!P49-'A3'!X49-'A3'!Z49*2</f>
        <v>0</v>
      </c>
    </row>
    <row r="49" spans="2:81" s="11" customFormat="1" ht="30" customHeight="1">
      <c r="B49" s="45"/>
      <c r="C49" s="49" t="s">
        <v>47</v>
      </c>
      <c r="D49" s="387">
        <f>+SUM(D46,D35,D32)</f>
        <v>0</v>
      </c>
      <c r="E49" s="387">
        <f t="shared" ref="E49:AN49" si="31">+SUM(E46,E35,E32)</f>
        <v>0</v>
      </c>
      <c r="F49" s="387">
        <f t="shared" si="31"/>
        <v>0</v>
      </c>
      <c r="G49" s="387">
        <f t="shared" si="31"/>
        <v>0</v>
      </c>
      <c r="H49" s="387">
        <f t="shared" si="31"/>
        <v>0</v>
      </c>
      <c r="I49" s="387">
        <f t="shared" si="31"/>
        <v>0</v>
      </c>
      <c r="J49" s="387">
        <f t="shared" si="31"/>
        <v>0</v>
      </c>
      <c r="K49" s="387">
        <f t="shared" si="31"/>
        <v>0</v>
      </c>
      <c r="L49" s="387">
        <f t="shared" si="31"/>
        <v>0</v>
      </c>
      <c r="M49" s="387">
        <f t="shared" si="31"/>
        <v>0</v>
      </c>
      <c r="N49" s="387">
        <f t="shared" si="31"/>
        <v>0</v>
      </c>
      <c r="O49" s="387">
        <f t="shared" si="31"/>
        <v>0</v>
      </c>
      <c r="P49" s="387">
        <f t="shared" si="31"/>
        <v>0</v>
      </c>
      <c r="Q49" s="387">
        <f t="shared" si="31"/>
        <v>0</v>
      </c>
      <c r="R49" s="387">
        <f t="shared" si="31"/>
        <v>0</v>
      </c>
      <c r="S49" s="387">
        <f t="shared" si="31"/>
        <v>0</v>
      </c>
      <c r="T49" s="387">
        <f t="shared" si="31"/>
        <v>0</v>
      </c>
      <c r="U49" s="387">
        <f t="shared" si="31"/>
        <v>0</v>
      </c>
      <c r="V49" s="387">
        <f t="shared" si="31"/>
        <v>0</v>
      </c>
      <c r="W49" s="387">
        <f t="shared" si="31"/>
        <v>0</v>
      </c>
      <c r="X49" s="387">
        <f t="shared" si="31"/>
        <v>0</v>
      </c>
      <c r="Y49" s="387">
        <f t="shared" si="31"/>
        <v>0</v>
      </c>
      <c r="Z49" s="387">
        <f t="shared" si="31"/>
        <v>0</v>
      </c>
      <c r="AA49" s="387">
        <f t="shared" si="31"/>
        <v>0</v>
      </c>
      <c r="AB49" s="387">
        <f t="shared" si="31"/>
        <v>0</v>
      </c>
      <c r="AC49" s="387">
        <f t="shared" si="31"/>
        <v>0</v>
      </c>
      <c r="AD49" s="387">
        <f t="shared" si="31"/>
        <v>0</v>
      </c>
      <c r="AE49" s="387">
        <f t="shared" si="31"/>
        <v>0</v>
      </c>
      <c r="AF49" s="387">
        <f t="shared" si="31"/>
        <v>0</v>
      </c>
      <c r="AG49" s="387">
        <f t="shared" si="31"/>
        <v>0</v>
      </c>
      <c r="AH49" s="387">
        <f t="shared" si="31"/>
        <v>0</v>
      </c>
      <c r="AI49" s="387">
        <f t="shared" si="31"/>
        <v>0</v>
      </c>
      <c r="AJ49" s="387">
        <f t="shared" si="31"/>
        <v>0</v>
      </c>
      <c r="AK49" s="387">
        <f t="shared" si="31"/>
        <v>0</v>
      </c>
      <c r="AL49" s="387">
        <f t="shared" si="31"/>
        <v>0</v>
      </c>
      <c r="AM49" s="387">
        <f t="shared" si="31"/>
        <v>0</v>
      </c>
      <c r="AN49" s="388">
        <f t="shared" si="31"/>
        <v>0</v>
      </c>
      <c r="AO49" s="144"/>
      <c r="AQ49" s="59">
        <f>+D49-D32-D35-D46</f>
        <v>0</v>
      </c>
      <c r="AR49" s="59">
        <f t="shared" ref="AR49:BJ49" si="32">+E49-E32-E35-E46</f>
        <v>0</v>
      </c>
      <c r="AS49" s="59">
        <f t="shared" si="32"/>
        <v>0</v>
      </c>
      <c r="AT49" s="59">
        <f t="shared" si="32"/>
        <v>0</v>
      </c>
      <c r="AU49" s="59">
        <f t="shared" si="32"/>
        <v>0</v>
      </c>
      <c r="AV49" s="59">
        <f t="shared" si="32"/>
        <v>0</v>
      </c>
      <c r="AW49" s="59">
        <f t="shared" si="32"/>
        <v>0</v>
      </c>
      <c r="AX49" s="59">
        <f t="shared" si="32"/>
        <v>0</v>
      </c>
      <c r="AY49" s="59">
        <f t="shared" si="32"/>
        <v>0</v>
      </c>
      <c r="AZ49" s="59">
        <f t="shared" si="32"/>
        <v>0</v>
      </c>
      <c r="BA49" s="59">
        <f t="shared" si="32"/>
        <v>0</v>
      </c>
      <c r="BB49" s="59">
        <f t="shared" si="32"/>
        <v>0</v>
      </c>
      <c r="BC49" s="59">
        <f t="shared" si="32"/>
        <v>0</v>
      </c>
      <c r="BD49" s="59">
        <f t="shared" si="32"/>
        <v>0</v>
      </c>
      <c r="BE49" s="59">
        <f t="shared" si="32"/>
        <v>0</v>
      </c>
      <c r="BF49" s="59">
        <f t="shared" si="32"/>
        <v>0</v>
      </c>
      <c r="BG49" s="59">
        <f t="shared" si="32"/>
        <v>0</v>
      </c>
      <c r="BH49" s="59">
        <f t="shared" si="32"/>
        <v>0</v>
      </c>
      <c r="BI49" s="59">
        <f t="shared" si="32"/>
        <v>0</v>
      </c>
      <c r="BJ49" s="59">
        <f t="shared" si="32"/>
        <v>0</v>
      </c>
      <c r="BK49" s="59">
        <f t="shared" ref="BK49:CA49" si="33">+X49-X32-X35-X46</f>
        <v>0</v>
      </c>
      <c r="BL49" s="59">
        <f t="shared" si="33"/>
        <v>0</v>
      </c>
      <c r="BM49" s="59">
        <f t="shared" si="33"/>
        <v>0</v>
      </c>
      <c r="BN49" s="59">
        <f t="shared" si="33"/>
        <v>0</v>
      </c>
      <c r="BO49" s="59">
        <f t="shared" si="33"/>
        <v>0</v>
      </c>
      <c r="BP49" s="59">
        <f t="shared" si="33"/>
        <v>0</v>
      </c>
      <c r="BQ49" s="59">
        <f t="shared" si="33"/>
        <v>0</v>
      </c>
      <c r="BR49" s="59">
        <f t="shared" si="33"/>
        <v>0</v>
      </c>
      <c r="BS49" s="59">
        <f t="shared" si="33"/>
        <v>0</v>
      </c>
      <c r="BT49" s="59">
        <f t="shared" si="33"/>
        <v>0</v>
      </c>
      <c r="BU49" s="59">
        <f t="shared" si="33"/>
        <v>0</v>
      </c>
      <c r="BV49" s="59">
        <f t="shared" si="33"/>
        <v>0</v>
      </c>
      <c r="BW49" s="59">
        <f t="shared" si="33"/>
        <v>0</v>
      </c>
      <c r="BX49" s="59">
        <f t="shared" si="33"/>
        <v>0</v>
      </c>
      <c r="BY49" s="59">
        <f t="shared" si="33"/>
        <v>0</v>
      </c>
      <c r="BZ49" s="59">
        <f t="shared" si="33"/>
        <v>0</v>
      </c>
      <c r="CA49" s="59">
        <f t="shared" si="33"/>
        <v>0</v>
      </c>
      <c r="CC49" s="59">
        <f>SUM(D49:AO49)-'A1'!L50-'A2'!Y50-'A3'!P50-'A3'!X50-'A3'!Z50*2</f>
        <v>0</v>
      </c>
    </row>
    <row r="50" spans="2:81" s="21" customFormat="1" ht="20.100000000000001" customHeight="1">
      <c r="B50" s="42"/>
      <c r="C50" s="52" t="s">
        <v>143</v>
      </c>
      <c r="D50" s="389"/>
      <c r="E50" s="389"/>
      <c r="F50" s="389"/>
      <c r="G50" s="389"/>
      <c r="H50" s="389"/>
      <c r="I50" s="389"/>
      <c r="J50" s="389"/>
      <c r="K50" s="389"/>
      <c r="L50" s="389"/>
      <c r="M50" s="389"/>
      <c r="N50" s="389"/>
      <c r="O50" s="389"/>
      <c r="P50" s="389"/>
      <c r="Q50" s="389"/>
      <c r="R50" s="389"/>
      <c r="S50" s="389"/>
      <c r="T50" s="389"/>
      <c r="U50" s="389"/>
      <c r="V50" s="389"/>
      <c r="W50" s="389"/>
      <c r="X50" s="389"/>
      <c r="Y50" s="389"/>
      <c r="Z50" s="389"/>
      <c r="AA50" s="389"/>
      <c r="AB50" s="389"/>
      <c r="AC50" s="389"/>
      <c r="AD50" s="389"/>
      <c r="AE50" s="389"/>
      <c r="AF50" s="389"/>
      <c r="AG50" s="389"/>
      <c r="AH50" s="389"/>
      <c r="AI50" s="389"/>
      <c r="AJ50" s="389"/>
      <c r="AK50" s="389"/>
      <c r="AL50" s="389"/>
      <c r="AM50" s="389"/>
      <c r="AN50" s="419"/>
      <c r="AO50" s="145"/>
      <c r="AQ50" s="146">
        <f t="shared" ref="AQ50:BJ50" si="34">+IF((D50+D51&gt;D49),111,0)</f>
        <v>0</v>
      </c>
      <c r="AR50" s="146">
        <f t="shared" si="34"/>
        <v>0</v>
      </c>
      <c r="AS50" s="146">
        <f t="shared" si="34"/>
        <v>0</v>
      </c>
      <c r="AT50" s="146">
        <f t="shared" si="34"/>
        <v>0</v>
      </c>
      <c r="AU50" s="146">
        <f t="shared" si="34"/>
        <v>0</v>
      </c>
      <c r="AV50" s="146">
        <f t="shared" si="34"/>
        <v>0</v>
      </c>
      <c r="AW50" s="146">
        <f t="shared" si="34"/>
        <v>0</v>
      </c>
      <c r="AX50" s="146">
        <f t="shared" si="34"/>
        <v>0</v>
      </c>
      <c r="AY50" s="146">
        <f t="shared" si="34"/>
        <v>0</v>
      </c>
      <c r="AZ50" s="146">
        <f t="shared" si="34"/>
        <v>0</v>
      </c>
      <c r="BA50" s="146">
        <f t="shared" si="34"/>
        <v>0</v>
      </c>
      <c r="BB50" s="146">
        <f t="shared" si="34"/>
        <v>0</v>
      </c>
      <c r="BC50" s="146">
        <f t="shared" si="34"/>
        <v>0</v>
      </c>
      <c r="BD50" s="146">
        <f t="shared" si="34"/>
        <v>0</v>
      </c>
      <c r="BE50" s="146">
        <f t="shared" si="34"/>
        <v>0</v>
      </c>
      <c r="BF50" s="146">
        <f t="shared" si="34"/>
        <v>0</v>
      </c>
      <c r="BG50" s="146">
        <f t="shared" si="34"/>
        <v>0</v>
      </c>
      <c r="BH50" s="146">
        <f t="shared" si="34"/>
        <v>0</v>
      </c>
      <c r="BI50" s="146">
        <f t="shared" si="34"/>
        <v>0</v>
      </c>
      <c r="BJ50" s="146">
        <f t="shared" si="34"/>
        <v>0</v>
      </c>
      <c r="BK50" s="146">
        <f t="shared" ref="BK50:CA50" si="35">+IF((X50+X51&gt;X49),111,0)</f>
        <v>0</v>
      </c>
      <c r="BL50" s="146">
        <f t="shared" si="35"/>
        <v>0</v>
      </c>
      <c r="BM50" s="146">
        <f t="shared" si="35"/>
        <v>0</v>
      </c>
      <c r="BN50" s="146">
        <f t="shared" si="35"/>
        <v>0</v>
      </c>
      <c r="BO50" s="146">
        <f t="shared" si="35"/>
        <v>0</v>
      </c>
      <c r="BP50" s="146">
        <f t="shared" si="35"/>
        <v>0</v>
      </c>
      <c r="BQ50" s="146">
        <f t="shared" si="35"/>
        <v>0</v>
      </c>
      <c r="BR50" s="146">
        <f t="shared" si="35"/>
        <v>0</v>
      </c>
      <c r="BS50" s="146">
        <f t="shared" si="35"/>
        <v>0</v>
      </c>
      <c r="BT50" s="146">
        <f t="shared" si="35"/>
        <v>0</v>
      </c>
      <c r="BU50" s="146">
        <f t="shared" si="35"/>
        <v>0</v>
      </c>
      <c r="BV50" s="146">
        <f t="shared" si="35"/>
        <v>0</v>
      </c>
      <c r="BW50" s="146">
        <f t="shared" si="35"/>
        <v>0</v>
      </c>
      <c r="BX50" s="146">
        <f t="shared" si="35"/>
        <v>0</v>
      </c>
      <c r="BY50" s="146">
        <f t="shared" si="35"/>
        <v>0</v>
      </c>
      <c r="BZ50" s="146">
        <f t="shared" si="35"/>
        <v>0</v>
      </c>
      <c r="CA50" s="146">
        <f t="shared" si="35"/>
        <v>0</v>
      </c>
      <c r="CC50" s="146">
        <f>SUM(D50:AO50)-'A1'!L51-'A2'!Y51-'A3'!P51-'A3'!X51-'A3'!Z51*2</f>
        <v>0</v>
      </c>
    </row>
    <row r="51" spans="2:81" s="21" customFormat="1" ht="20.100000000000001" customHeight="1">
      <c r="B51" s="42"/>
      <c r="C51" s="52" t="s">
        <v>144</v>
      </c>
      <c r="D51" s="389"/>
      <c r="E51" s="389"/>
      <c r="F51" s="389"/>
      <c r="G51" s="389"/>
      <c r="H51" s="389"/>
      <c r="I51" s="389"/>
      <c r="J51" s="389"/>
      <c r="K51" s="389"/>
      <c r="L51" s="389"/>
      <c r="M51" s="389"/>
      <c r="N51" s="389"/>
      <c r="O51" s="389"/>
      <c r="P51" s="389"/>
      <c r="Q51" s="389"/>
      <c r="R51" s="389"/>
      <c r="S51" s="389"/>
      <c r="T51" s="389"/>
      <c r="U51" s="389"/>
      <c r="V51" s="389"/>
      <c r="W51" s="389"/>
      <c r="X51" s="389"/>
      <c r="Y51" s="389"/>
      <c r="Z51" s="389"/>
      <c r="AA51" s="389"/>
      <c r="AB51" s="389"/>
      <c r="AC51" s="389"/>
      <c r="AD51" s="389"/>
      <c r="AE51" s="389"/>
      <c r="AF51" s="389"/>
      <c r="AG51" s="389"/>
      <c r="AH51" s="389"/>
      <c r="AI51" s="389"/>
      <c r="AJ51" s="389"/>
      <c r="AK51" s="389"/>
      <c r="AL51" s="389"/>
      <c r="AM51" s="389"/>
      <c r="AN51" s="419"/>
      <c r="AO51" s="145"/>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C51" s="146">
        <f>SUM(D51:AO51)-'A1'!L52-'A2'!Y52-'A3'!P52-'A3'!X52-'A3'!Z52*2</f>
        <v>0</v>
      </c>
    </row>
    <row r="52" spans="2:81" s="21" customFormat="1" ht="20.100000000000001" customHeight="1">
      <c r="B52" s="42"/>
      <c r="C52" s="52" t="s">
        <v>103</v>
      </c>
      <c r="D52" s="389"/>
      <c r="E52" s="389"/>
      <c r="F52" s="389"/>
      <c r="G52" s="389"/>
      <c r="H52" s="389"/>
      <c r="I52" s="389"/>
      <c r="J52" s="389"/>
      <c r="K52" s="389"/>
      <c r="L52" s="389"/>
      <c r="M52" s="389"/>
      <c r="N52" s="389"/>
      <c r="O52" s="389"/>
      <c r="P52" s="389"/>
      <c r="Q52" s="389"/>
      <c r="R52" s="389"/>
      <c r="S52" s="389"/>
      <c r="T52" s="389"/>
      <c r="U52" s="389"/>
      <c r="V52" s="389"/>
      <c r="W52" s="389"/>
      <c r="X52" s="389"/>
      <c r="Y52" s="389"/>
      <c r="Z52" s="389"/>
      <c r="AA52" s="389"/>
      <c r="AB52" s="389"/>
      <c r="AC52" s="389"/>
      <c r="AD52" s="389"/>
      <c r="AE52" s="389"/>
      <c r="AF52" s="389"/>
      <c r="AG52" s="389"/>
      <c r="AH52" s="389"/>
      <c r="AI52" s="389"/>
      <c r="AJ52" s="389"/>
      <c r="AK52" s="389"/>
      <c r="AL52" s="389"/>
      <c r="AM52" s="389"/>
      <c r="AN52" s="419"/>
      <c r="AO52" s="145"/>
      <c r="AQ52" s="146">
        <f t="shared" ref="AQ52:BJ52" si="36">+IF((D52&gt;D49),111,0)</f>
        <v>0</v>
      </c>
      <c r="AR52" s="146">
        <f t="shared" si="36"/>
        <v>0</v>
      </c>
      <c r="AS52" s="146">
        <f t="shared" si="36"/>
        <v>0</v>
      </c>
      <c r="AT52" s="146">
        <f t="shared" si="36"/>
        <v>0</v>
      </c>
      <c r="AU52" s="146">
        <f t="shared" si="36"/>
        <v>0</v>
      </c>
      <c r="AV52" s="146">
        <f t="shared" si="36"/>
        <v>0</v>
      </c>
      <c r="AW52" s="146">
        <f t="shared" si="36"/>
        <v>0</v>
      </c>
      <c r="AX52" s="146">
        <f t="shared" si="36"/>
        <v>0</v>
      </c>
      <c r="AY52" s="146">
        <f t="shared" si="36"/>
        <v>0</v>
      </c>
      <c r="AZ52" s="146">
        <f t="shared" si="36"/>
        <v>0</v>
      </c>
      <c r="BA52" s="146">
        <f t="shared" si="36"/>
        <v>0</v>
      </c>
      <c r="BB52" s="146">
        <f t="shared" si="36"/>
        <v>0</v>
      </c>
      <c r="BC52" s="146">
        <f t="shared" si="36"/>
        <v>0</v>
      </c>
      <c r="BD52" s="146">
        <f t="shared" si="36"/>
        <v>0</v>
      </c>
      <c r="BE52" s="146">
        <f t="shared" si="36"/>
        <v>0</v>
      </c>
      <c r="BF52" s="146">
        <f t="shared" si="36"/>
        <v>0</v>
      </c>
      <c r="BG52" s="146">
        <f t="shared" si="36"/>
        <v>0</v>
      </c>
      <c r="BH52" s="146">
        <f t="shared" si="36"/>
        <v>0</v>
      </c>
      <c r="BI52" s="146">
        <f t="shared" si="36"/>
        <v>0</v>
      </c>
      <c r="BJ52" s="146">
        <f t="shared" si="36"/>
        <v>0</v>
      </c>
      <c r="BK52" s="146">
        <f t="shared" ref="BK52:CA52" si="37">+IF((X52&gt;X49),111,0)</f>
        <v>0</v>
      </c>
      <c r="BL52" s="146">
        <f t="shared" si="37"/>
        <v>0</v>
      </c>
      <c r="BM52" s="146">
        <f t="shared" si="37"/>
        <v>0</v>
      </c>
      <c r="BN52" s="146">
        <f t="shared" si="37"/>
        <v>0</v>
      </c>
      <c r="BO52" s="146">
        <f t="shared" si="37"/>
        <v>0</v>
      </c>
      <c r="BP52" s="146">
        <f t="shared" si="37"/>
        <v>0</v>
      </c>
      <c r="BQ52" s="146">
        <f t="shared" si="37"/>
        <v>0</v>
      </c>
      <c r="BR52" s="146">
        <f t="shared" si="37"/>
        <v>0</v>
      </c>
      <c r="BS52" s="146">
        <f t="shared" si="37"/>
        <v>0</v>
      </c>
      <c r="BT52" s="146">
        <f t="shared" si="37"/>
        <v>0</v>
      </c>
      <c r="BU52" s="146">
        <f t="shared" si="37"/>
        <v>0</v>
      </c>
      <c r="BV52" s="146">
        <f t="shared" si="37"/>
        <v>0</v>
      </c>
      <c r="BW52" s="146">
        <f t="shared" si="37"/>
        <v>0</v>
      </c>
      <c r="BX52" s="146">
        <f t="shared" si="37"/>
        <v>0</v>
      </c>
      <c r="BY52" s="146">
        <f t="shared" si="37"/>
        <v>0</v>
      </c>
      <c r="BZ52" s="146">
        <f t="shared" si="37"/>
        <v>0</v>
      </c>
      <c r="CA52" s="146">
        <f t="shared" si="37"/>
        <v>0</v>
      </c>
      <c r="CC52" s="146">
        <f>SUM(D52:AO52)-'A1'!L53-'A2'!Y53-'A3'!P53-'A3'!X53-'A3'!Z53*2</f>
        <v>0</v>
      </c>
    </row>
    <row r="53" spans="2:81" s="21" customFormat="1" ht="20.100000000000001" customHeight="1">
      <c r="B53" s="42"/>
      <c r="C53" s="52" t="s">
        <v>123</v>
      </c>
      <c r="D53" s="413"/>
      <c r="E53" s="413"/>
      <c r="F53" s="413"/>
      <c r="G53" s="413"/>
      <c r="H53" s="413"/>
      <c r="I53" s="413"/>
      <c r="J53" s="413"/>
      <c r="K53" s="413"/>
      <c r="L53" s="413"/>
      <c r="M53" s="413"/>
      <c r="N53" s="413"/>
      <c r="O53" s="413"/>
      <c r="P53" s="413"/>
      <c r="Q53" s="413"/>
      <c r="R53" s="413"/>
      <c r="S53" s="413"/>
      <c r="T53" s="413"/>
      <c r="U53" s="413"/>
      <c r="V53" s="413"/>
      <c r="W53" s="413"/>
      <c r="X53" s="413"/>
      <c r="Y53" s="413"/>
      <c r="Z53" s="413"/>
      <c r="AA53" s="413"/>
      <c r="AB53" s="413"/>
      <c r="AC53" s="413"/>
      <c r="AD53" s="413"/>
      <c r="AE53" s="413"/>
      <c r="AF53" s="413"/>
      <c r="AG53" s="413"/>
      <c r="AH53" s="413"/>
      <c r="AI53" s="413"/>
      <c r="AJ53" s="413"/>
      <c r="AK53" s="413"/>
      <c r="AL53" s="413"/>
      <c r="AM53" s="413"/>
      <c r="AN53" s="418"/>
      <c r="AO53" s="145"/>
      <c r="AQ53" s="225"/>
      <c r="AR53" s="225"/>
      <c r="AS53" s="225"/>
      <c r="AT53" s="225"/>
      <c r="AU53" s="225"/>
      <c r="AV53" s="225"/>
      <c r="AW53" s="225"/>
      <c r="AX53" s="225"/>
      <c r="AY53" s="225"/>
      <c r="AZ53" s="225"/>
      <c r="BA53" s="225"/>
      <c r="BB53" s="225"/>
      <c r="BC53" s="225"/>
      <c r="BD53" s="225"/>
      <c r="BE53" s="225"/>
      <c r="BF53" s="225"/>
      <c r="BG53" s="225"/>
      <c r="BH53" s="225"/>
      <c r="BI53" s="225"/>
      <c r="BJ53" s="225"/>
      <c r="BK53" s="225"/>
      <c r="BL53" s="225"/>
      <c r="BM53" s="225"/>
      <c r="BN53" s="225"/>
      <c r="BO53" s="225"/>
      <c r="BP53" s="225"/>
      <c r="BQ53" s="225"/>
      <c r="BR53" s="225"/>
      <c r="BS53" s="225"/>
      <c r="BT53" s="225"/>
      <c r="BU53" s="225"/>
      <c r="BV53" s="225"/>
      <c r="BW53" s="225"/>
      <c r="BX53" s="225"/>
      <c r="BY53" s="225"/>
      <c r="BZ53" s="225"/>
      <c r="CA53" s="306"/>
      <c r="CC53" s="148"/>
    </row>
    <row r="54" spans="2:81" s="11" customFormat="1" ht="30" customHeight="1">
      <c r="B54" s="45"/>
      <c r="C54" s="49" t="s">
        <v>60</v>
      </c>
      <c r="D54" s="392"/>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83"/>
      <c r="AO54" s="144"/>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C54" s="39"/>
    </row>
    <row r="55" spans="2:81" s="11" customFormat="1" ht="20.100000000000001" customHeight="1">
      <c r="B55" s="46"/>
      <c r="C55" s="188" t="s">
        <v>148</v>
      </c>
      <c r="D55" s="384"/>
      <c r="E55" s="384"/>
      <c r="F55" s="384"/>
      <c r="G55" s="384"/>
      <c r="H55" s="384"/>
      <c r="I55" s="384"/>
      <c r="J55" s="384"/>
      <c r="K55" s="384"/>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c r="AI55" s="384"/>
      <c r="AJ55" s="384"/>
      <c r="AK55" s="384"/>
      <c r="AL55" s="384"/>
      <c r="AM55" s="384"/>
      <c r="AN55" s="419"/>
      <c r="AO55" s="147"/>
      <c r="AQ55" s="59">
        <f t="shared" ref="AQ55:CA55" si="38">+D49-SUM(D55:D60)</f>
        <v>0</v>
      </c>
      <c r="AR55" s="59">
        <f t="shared" si="38"/>
        <v>0</v>
      </c>
      <c r="AS55" s="59">
        <f t="shared" si="38"/>
        <v>0</v>
      </c>
      <c r="AT55" s="59">
        <f t="shared" si="38"/>
        <v>0</v>
      </c>
      <c r="AU55" s="59">
        <f t="shared" si="38"/>
        <v>0</v>
      </c>
      <c r="AV55" s="59">
        <f t="shared" si="38"/>
        <v>0</v>
      </c>
      <c r="AW55" s="59">
        <f t="shared" si="38"/>
        <v>0</v>
      </c>
      <c r="AX55" s="59">
        <f t="shared" si="38"/>
        <v>0</v>
      </c>
      <c r="AY55" s="59">
        <f t="shared" si="38"/>
        <v>0</v>
      </c>
      <c r="AZ55" s="59">
        <f t="shared" si="38"/>
        <v>0</v>
      </c>
      <c r="BA55" s="59">
        <f t="shared" si="38"/>
        <v>0</v>
      </c>
      <c r="BB55" s="59">
        <f t="shared" si="38"/>
        <v>0</v>
      </c>
      <c r="BC55" s="59">
        <f t="shared" si="38"/>
        <v>0</v>
      </c>
      <c r="BD55" s="59">
        <f t="shared" si="38"/>
        <v>0</v>
      </c>
      <c r="BE55" s="59">
        <f t="shared" si="38"/>
        <v>0</v>
      </c>
      <c r="BF55" s="59">
        <f t="shared" si="38"/>
        <v>0</v>
      </c>
      <c r="BG55" s="59">
        <f t="shared" si="38"/>
        <v>0</v>
      </c>
      <c r="BH55" s="59">
        <f t="shared" si="38"/>
        <v>0</v>
      </c>
      <c r="BI55" s="59">
        <f t="shared" si="38"/>
        <v>0</v>
      </c>
      <c r="BJ55" s="59">
        <f t="shared" si="38"/>
        <v>0</v>
      </c>
      <c r="BK55" s="59">
        <f t="shared" si="38"/>
        <v>0</v>
      </c>
      <c r="BL55" s="59">
        <f t="shared" si="38"/>
        <v>0</v>
      </c>
      <c r="BM55" s="59">
        <f t="shared" si="38"/>
        <v>0</v>
      </c>
      <c r="BN55" s="59">
        <f t="shared" si="38"/>
        <v>0</v>
      </c>
      <c r="BO55" s="59">
        <f t="shared" si="38"/>
        <v>0</v>
      </c>
      <c r="BP55" s="59">
        <f t="shared" si="38"/>
        <v>0</v>
      </c>
      <c r="BQ55" s="59">
        <f t="shared" si="38"/>
        <v>0</v>
      </c>
      <c r="BR55" s="59">
        <f t="shared" si="38"/>
        <v>0</v>
      </c>
      <c r="BS55" s="59">
        <f t="shared" si="38"/>
        <v>0</v>
      </c>
      <c r="BT55" s="59">
        <f t="shared" si="38"/>
        <v>0</v>
      </c>
      <c r="BU55" s="59">
        <f t="shared" si="38"/>
        <v>0</v>
      </c>
      <c r="BV55" s="59">
        <f t="shared" si="38"/>
        <v>0</v>
      </c>
      <c r="BW55" s="59">
        <f t="shared" si="38"/>
        <v>0</v>
      </c>
      <c r="BX55" s="59">
        <f t="shared" si="38"/>
        <v>0</v>
      </c>
      <c r="BY55" s="59">
        <f t="shared" si="38"/>
        <v>0</v>
      </c>
      <c r="BZ55" s="59">
        <f t="shared" si="38"/>
        <v>0</v>
      </c>
      <c r="CA55" s="59">
        <f t="shared" si="38"/>
        <v>0</v>
      </c>
      <c r="CC55" s="39">
        <f>SUM(D55:AO55)-'A1'!L58-'A2'!Y58-'A3'!P59-'A3'!X59-'A3'!Z59*2</f>
        <v>0</v>
      </c>
    </row>
    <row r="56" spans="2:81" s="11" customFormat="1" ht="20.100000000000001" customHeight="1">
      <c r="B56" s="46"/>
      <c r="C56" s="188" t="s">
        <v>149</v>
      </c>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4"/>
      <c r="AN56" s="419"/>
      <c r="AO56" s="147"/>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C56" s="39">
        <f>SUM(D56:AO56)-'A1'!L59-'A2'!Y59-'A3'!P60-'A3'!X60-'A3'!Z60*2</f>
        <v>0</v>
      </c>
    </row>
    <row r="57" spans="2:81" s="11" customFormat="1" ht="20.100000000000001" customHeight="1">
      <c r="B57" s="46"/>
      <c r="C57" s="51" t="s">
        <v>191</v>
      </c>
      <c r="D57" s="384"/>
      <c r="E57" s="384"/>
      <c r="F57" s="384"/>
      <c r="G57" s="384"/>
      <c r="H57" s="384"/>
      <c r="I57" s="384"/>
      <c r="J57" s="384"/>
      <c r="K57" s="384"/>
      <c r="L57" s="384"/>
      <c r="M57" s="384"/>
      <c r="N57" s="384"/>
      <c r="O57" s="384"/>
      <c r="P57" s="384"/>
      <c r="Q57" s="384"/>
      <c r="R57" s="384"/>
      <c r="S57" s="384"/>
      <c r="T57" s="384"/>
      <c r="U57" s="384"/>
      <c r="V57" s="384"/>
      <c r="W57" s="384"/>
      <c r="X57" s="384"/>
      <c r="Y57" s="384"/>
      <c r="Z57" s="384"/>
      <c r="AA57" s="384"/>
      <c r="AB57" s="384"/>
      <c r="AC57" s="384"/>
      <c r="AD57" s="384"/>
      <c r="AE57" s="384"/>
      <c r="AF57" s="384"/>
      <c r="AG57" s="384"/>
      <c r="AH57" s="384"/>
      <c r="AI57" s="384"/>
      <c r="AJ57" s="384"/>
      <c r="AK57" s="384"/>
      <c r="AL57" s="384"/>
      <c r="AM57" s="384"/>
      <c r="AN57" s="419"/>
      <c r="AO57" s="144"/>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C57" s="39">
        <f>SUM(D57:AO57)-'A1'!L60-'A2'!Y60-'A3'!P61-'A3'!X61-'A3'!Z61*2</f>
        <v>0</v>
      </c>
    </row>
    <row r="58" spans="2:81" s="11" customFormat="1" ht="20.100000000000001" customHeight="1">
      <c r="B58" s="46"/>
      <c r="C58" s="51" t="s">
        <v>192</v>
      </c>
      <c r="D58" s="384"/>
      <c r="E58" s="384"/>
      <c r="F58" s="384"/>
      <c r="G58" s="384"/>
      <c r="H58" s="384"/>
      <c r="I58" s="384"/>
      <c r="J58" s="384"/>
      <c r="K58" s="384"/>
      <c r="L58" s="384"/>
      <c r="M58" s="384"/>
      <c r="N58" s="384"/>
      <c r="O58" s="384"/>
      <c r="P58" s="384"/>
      <c r="Q58" s="384"/>
      <c r="R58" s="384"/>
      <c r="S58" s="384"/>
      <c r="T58" s="384"/>
      <c r="U58" s="384"/>
      <c r="V58" s="384"/>
      <c r="W58" s="384"/>
      <c r="X58" s="384"/>
      <c r="Y58" s="384"/>
      <c r="Z58" s="384"/>
      <c r="AA58" s="384"/>
      <c r="AB58" s="384"/>
      <c r="AC58" s="384"/>
      <c r="AD58" s="384"/>
      <c r="AE58" s="384"/>
      <c r="AF58" s="384"/>
      <c r="AG58" s="384"/>
      <c r="AH58" s="384"/>
      <c r="AI58" s="384"/>
      <c r="AJ58" s="384"/>
      <c r="AK58" s="384"/>
      <c r="AL58" s="384"/>
      <c r="AM58" s="384"/>
      <c r="AN58" s="419"/>
      <c r="AO58" s="144"/>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C58" s="39">
        <f>SUM(D58:AO58)-'A1'!L61-'A2'!Y61-'A3'!P62-'A3'!X62-'A3'!Z62*2</f>
        <v>0</v>
      </c>
    </row>
    <row r="59" spans="2:81" s="11" customFormat="1" ht="20.100000000000001" customHeight="1">
      <c r="B59" s="46"/>
      <c r="C59" s="51" t="s">
        <v>193</v>
      </c>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c r="AI59" s="384"/>
      <c r="AJ59" s="384"/>
      <c r="AK59" s="384"/>
      <c r="AL59" s="384"/>
      <c r="AM59" s="384"/>
      <c r="AN59" s="419"/>
      <c r="AO59" s="144"/>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C59" s="39">
        <f>SUM(D59:AO59)-'A1'!L62-'A2'!Y62-'A3'!P63-'A3'!X63-'A3'!Z63*2</f>
        <v>0</v>
      </c>
    </row>
    <row r="60" spans="2:81" s="11" customFormat="1" ht="20.100000000000001" customHeight="1">
      <c r="B60" s="45"/>
      <c r="C60" s="51" t="s">
        <v>194</v>
      </c>
      <c r="D60" s="384"/>
      <c r="E60" s="384"/>
      <c r="F60" s="384"/>
      <c r="G60" s="384"/>
      <c r="H60" s="384"/>
      <c r="I60" s="384"/>
      <c r="J60" s="384"/>
      <c r="K60" s="384"/>
      <c r="L60" s="384"/>
      <c r="M60" s="384"/>
      <c r="N60" s="384"/>
      <c r="O60" s="384"/>
      <c r="P60" s="384"/>
      <c r="Q60" s="384"/>
      <c r="R60" s="384"/>
      <c r="S60" s="384"/>
      <c r="T60" s="384"/>
      <c r="U60" s="384"/>
      <c r="V60" s="384"/>
      <c r="W60" s="384"/>
      <c r="X60" s="384"/>
      <c r="Y60" s="384"/>
      <c r="Z60" s="384"/>
      <c r="AA60" s="384"/>
      <c r="AB60" s="384"/>
      <c r="AC60" s="384"/>
      <c r="AD60" s="384"/>
      <c r="AE60" s="384"/>
      <c r="AF60" s="384"/>
      <c r="AG60" s="384"/>
      <c r="AH60" s="384"/>
      <c r="AI60" s="384"/>
      <c r="AJ60" s="384"/>
      <c r="AK60" s="384"/>
      <c r="AL60" s="384"/>
      <c r="AM60" s="384"/>
      <c r="AN60" s="419"/>
      <c r="AO60" s="144"/>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C60" s="39">
        <f>SUM(D60:AO60)-'A1'!L63-'A2'!Y63-'A3'!P64-'A3'!X64-'A3'!Z64*2</f>
        <v>0</v>
      </c>
    </row>
    <row r="61" spans="2:81" s="11" customFormat="1" ht="30" customHeight="1">
      <c r="B61" s="201"/>
      <c r="C61" s="49" t="s">
        <v>124</v>
      </c>
      <c r="D61" s="392"/>
      <c r="E61" s="392"/>
      <c r="F61" s="392"/>
      <c r="G61" s="392"/>
      <c r="H61" s="392"/>
      <c r="I61" s="392"/>
      <c r="J61" s="392"/>
      <c r="K61" s="392"/>
      <c r="L61" s="392"/>
      <c r="M61" s="392"/>
      <c r="N61" s="392"/>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83"/>
      <c r="AO61" s="144"/>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C61" s="231"/>
    </row>
    <row r="62" spans="2:81" s="11" customFormat="1" ht="20.100000000000001" customHeight="1">
      <c r="B62" s="45"/>
      <c r="C62" s="37" t="s">
        <v>10</v>
      </c>
      <c r="D62" s="385">
        <f t="shared" ref="D62:AN62" si="39">SUM(D63:D64)</f>
        <v>0</v>
      </c>
      <c r="E62" s="385">
        <f t="shared" si="39"/>
        <v>0</v>
      </c>
      <c r="F62" s="385">
        <f t="shared" si="39"/>
        <v>0</v>
      </c>
      <c r="G62" s="385">
        <f t="shared" si="39"/>
        <v>0</v>
      </c>
      <c r="H62" s="385">
        <f t="shared" si="39"/>
        <v>0</v>
      </c>
      <c r="I62" s="385">
        <f t="shared" si="39"/>
        <v>0</v>
      </c>
      <c r="J62" s="385">
        <f t="shared" si="39"/>
        <v>0</v>
      </c>
      <c r="K62" s="385">
        <f t="shared" si="39"/>
        <v>0</v>
      </c>
      <c r="L62" s="385">
        <f t="shared" si="39"/>
        <v>0</v>
      </c>
      <c r="M62" s="385">
        <f t="shared" si="39"/>
        <v>0</v>
      </c>
      <c r="N62" s="385">
        <f t="shared" si="39"/>
        <v>0</v>
      </c>
      <c r="O62" s="385">
        <f t="shared" si="39"/>
        <v>0</v>
      </c>
      <c r="P62" s="385">
        <f t="shared" si="39"/>
        <v>0</v>
      </c>
      <c r="Q62" s="385">
        <f t="shared" si="39"/>
        <v>0</v>
      </c>
      <c r="R62" s="385">
        <f t="shared" si="39"/>
        <v>0</v>
      </c>
      <c r="S62" s="385">
        <f t="shared" si="39"/>
        <v>0</v>
      </c>
      <c r="T62" s="385">
        <f t="shared" si="39"/>
        <v>0</v>
      </c>
      <c r="U62" s="385">
        <f t="shared" si="39"/>
        <v>0</v>
      </c>
      <c r="V62" s="385">
        <f t="shared" si="39"/>
        <v>0</v>
      </c>
      <c r="W62" s="385">
        <f t="shared" si="39"/>
        <v>0</v>
      </c>
      <c r="X62" s="385">
        <f t="shared" si="39"/>
        <v>0</v>
      </c>
      <c r="Y62" s="385">
        <f t="shared" si="39"/>
        <v>0</v>
      </c>
      <c r="Z62" s="385">
        <f t="shared" si="39"/>
        <v>0</v>
      </c>
      <c r="AA62" s="385">
        <f t="shared" si="39"/>
        <v>0</v>
      </c>
      <c r="AB62" s="385">
        <f t="shared" si="39"/>
        <v>0</v>
      </c>
      <c r="AC62" s="385">
        <f t="shared" si="39"/>
        <v>0</v>
      </c>
      <c r="AD62" s="385">
        <f t="shared" si="39"/>
        <v>0</v>
      </c>
      <c r="AE62" s="385">
        <f t="shared" si="39"/>
        <v>0</v>
      </c>
      <c r="AF62" s="385">
        <f t="shared" si="39"/>
        <v>0</v>
      </c>
      <c r="AG62" s="385">
        <f t="shared" si="39"/>
        <v>0</v>
      </c>
      <c r="AH62" s="385">
        <f t="shared" si="39"/>
        <v>0</v>
      </c>
      <c r="AI62" s="385">
        <f t="shared" si="39"/>
        <v>0</v>
      </c>
      <c r="AJ62" s="385">
        <f t="shared" si="39"/>
        <v>0</v>
      </c>
      <c r="AK62" s="385">
        <f t="shared" si="39"/>
        <v>0</v>
      </c>
      <c r="AL62" s="385">
        <f t="shared" si="39"/>
        <v>0</v>
      </c>
      <c r="AM62" s="385">
        <f t="shared" si="39"/>
        <v>0</v>
      </c>
      <c r="AN62" s="386">
        <f t="shared" si="39"/>
        <v>0</v>
      </c>
      <c r="AO62" s="144"/>
      <c r="AQ62" s="59">
        <f t="shared" ref="AQ62:BJ62" si="40">+D62-SUM(D63:D64)</f>
        <v>0</v>
      </c>
      <c r="AR62" s="59">
        <f t="shared" si="40"/>
        <v>0</v>
      </c>
      <c r="AS62" s="59">
        <f t="shared" si="40"/>
        <v>0</v>
      </c>
      <c r="AT62" s="59">
        <f t="shared" si="40"/>
        <v>0</v>
      </c>
      <c r="AU62" s="59">
        <f t="shared" si="40"/>
        <v>0</v>
      </c>
      <c r="AV62" s="59">
        <f t="shared" si="40"/>
        <v>0</v>
      </c>
      <c r="AW62" s="59">
        <f t="shared" si="40"/>
        <v>0</v>
      </c>
      <c r="AX62" s="59">
        <f t="shared" si="40"/>
        <v>0</v>
      </c>
      <c r="AY62" s="59">
        <f t="shared" si="40"/>
        <v>0</v>
      </c>
      <c r="AZ62" s="59">
        <f t="shared" si="40"/>
        <v>0</v>
      </c>
      <c r="BA62" s="59">
        <f t="shared" si="40"/>
        <v>0</v>
      </c>
      <c r="BB62" s="59">
        <f t="shared" si="40"/>
        <v>0</v>
      </c>
      <c r="BC62" s="59">
        <f t="shared" si="40"/>
        <v>0</v>
      </c>
      <c r="BD62" s="59">
        <f t="shared" si="40"/>
        <v>0</v>
      </c>
      <c r="BE62" s="59">
        <f t="shared" si="40"/>
        <v>0</v>
      </c>
      <c r="BF62" s="59">
        <f t="shared" si="40"/>
        <v>0</v>
      </c>
      <c r="BG62" s="59">
        <f t="shared" si="40"/>
        <v>0</v>
      </c>
      <c r="BH62" s="59">
        <f t="shared" si="40"/>
        <v>0</v>
      </c>
      <c r="BI62" s="59">
        <f t="shared" si="40"/>
        <v>0</v>
      </c>
      <c r="BJ62" s="59">
        <f t="shared" si="40"/>
        <v>0</v>
      </c>
      <c r="BK62" s="59">
        <f t="shared" ref="BK62:CA62" si="41">+X62-SUM(X63:X64)</f>
        <v>0</v>
      </c>
      <c r="BL62" s="59">
        <f t="shared" si="41"/>
        <v>0</v>
      </c>
      <c r="BM62" s="59">
        <f t="shared" si="41"/>
        <v>0</v>
      </c>
      <c r="BN62" s="59">
        <f t="shared" si="41"/>
        <v>0</v>
      </c>
      <c r="BO62" s="59">
        <f t="shared" si="41"/>
        <v>0</v>
      </c>
      <c r="BP62" s="59">
        <f t="shared" si="41"/>
        <v>0</v>
      </c>
      <c r="BQ62" s="59">
        <f t="shared" si="41"/>
        <v>0</v>
      </c>
      <c r="BR62" s="59">
        <f t="shared" si="41"/>
        <v>0</v>
      </c>
      <c r="BS62" s="59">
        <f t="shared" si="41"/>
        <v>0</v>
      </c>
      <c r="BT62" s="59">
        <f t="shared" si="41"/>
        <v>0</v>
      </c>
      <c r="BU62" s="59">
        <f t="shared" si="41"/>
        <v>0</v>
      </c>
      <c r="BV62" s="59">
        <f t="shared" si="41"/>
        <v>0</v>
      </c>
      <c r="BW62" s="59">
        <f t="shared" si="41"/>
        <v>0</v>
      </c>
      <c r="BX62" s="59">
        <f t="shared" si="41"/>
        <v>0</v>
      </c>
      <c r="BY62" s="59">
        <f t="shared" si="41"/>
        <v>0</v>
      </c>
      <c r="BZ62" s="59">
        <f t="shared" si="41"/>
        <v>0</v>
      </c>
      <c r="CA62" s="59">
        <f t="shared" si="41"/>
        <v>0</v>
      </c>
      <c r="CC62" s="59">
        <f>SUM(D62:AO62)-'A1'!L65-'A2'!Y65-'A3'!P66-'A3'!X66-'A3'!Z66*2</f>
        <v>0</v>
      </c>
    </row>
    <row r="63" spans="2:81" s="11" customFormat="1" ht="20.100000000000001" customHeight="1">
      <c r="B63" s="46"/>
      <c r="C63" s="38" t="s">
        <v>52</v>
      </c>
      <c r="D63" s="384"/>
      <c r="E63" s="384"/>
      <c r="F63" s="384"/>
      <c r="G63" s="384"/>
      <c r="H63" s="384"/>
      <c r="I63" s="384"/>
      <c r="J63" s="384"/>
      <c r="K63" s="384"/>
      <c r="L63" s="384"/>
      <c r="M63" s="384"/>
      <c r="N63" s="384"/>
      <c r="O63" s="384"/>
      <c r="P63" s="384"/>
      <c r="Q63" s="384"/>
      <c r="R63" s="384"/>
      <c r="S63" s="384"/>
      <c r="T63" s="384"/>
      <c r="U63" s="384"/>
      <c r="V63" s="384"/>
      <c r="W63" s="384"/>
      <c r="X63" s="384"/>
      <c r="Y63" s="384"/>
      <c r="Z63" s="384"/>
      <c r="AA63" s="384"/>
      <c r="AB63" s="384"/>
      <c r="AC63" s="384"/>
      <c r="AD63" s="384"/>
      <c r="AE63" s="384"/>
      <c r="AF63" s="384"/>
      <c r="AG63" s="384"/>
      <c r="AH63" s="384"/>
      <c r="AI63" s="384"/>
      <c r="AJ63" s="384"/>
      <c r="AK63" s="384"/>
      <c r="AL63" s="384"/>
      <c r="AM63" s="384"/>
      <c r="AN63" s="419"/>
      <c r="AO63" s="144"/>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C63" s="59">
        <f>SUM(D63:AO63)-'A1'!L66-'A2'!Y66-'A3'!P67-'A3'!X67-'A3'!Z67*2</f>
        <v>0</v>
      </c>
    </row>
    <row r="64" spans="2:81" s="11" customFormat="1" ht="20.100000000000001" customHeight="1">
      <c r="B64" s="46"/>
      <c r="C64" s="38" t="s">
        <v>53</v>
      </c>
      <c r="D64" s="384"/>
      <c r="E64" s="384"/>
      <c r="F64" s="384"/>
      <c r="G64" s="384"/>
      <c r="H64" s="384"/>
      <c r="I64" s="384"/>
      <c r="J64" s="384"/>
      <c r="K64" s="384"/>
      <c r="L64" s="384"/>
      <c r="M64" s="384"/>
      <c r="N64" s="384"/>
      <c r="O64" s="384"/>
      <c r="P64" s="384"/>
      <c r="Q64" s="384"/>
      <c r="R64" s="384"/>
      <c r="S64" s="384"/>
      <c r="T64" s="384"/>
      <c r="U64" s="384"/>
      <c r="V64" s="384"/>
      <c r="W64" s="384"/>
      <c r="X64" s="384"/>
      <c r="Y64" s="384"/>
      <c r="Z64" s="384"/>
      <c r="AA64" s="384"/>
      <c r="AB64" s="384"/>
      <c r="AC64" s="384"/>
      <c r="AD64" s="384"/>
      <c r="AE64" s="384"/>
      <c r="AF64" s="384"/>
      <c r="AG64" s="384"/>
      <c r="AH64" s="384"/>
      <c r="AI64" s="384"/>
      <c r="AJ64" s="384"/>
      <c r="AK64" s="384"/>
      <c r="AL64" s="384"/>
      <c r="AM64" s="384"/>
      <c r="AN64" s="419"/>
      <c r="AO64" s="144"/>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C64" s="59">
        <f>SUM(D64:AO64)-'A1'!L67-'A2'!Y67-'A3'!P68-'A3'!X68-'A3'!Z68*2</f>
        <v>0</v>
      </c>
    </row>
    <row r="65" spans="2:81" s="11" customFormat="1" ht="20.100000000000001" customHeight="1">
      <c r="B65" s="45"/>
      <c r="C65" s="37" t="s">
        <v>11</v>
      </c>
      <c r="D65" s="385">
        <f t="shared" ref="D65:AN65" si="42">SUM(D66:D67)</f>
        <v>0</v>
      </c>
      <c r="E65" s="385">
        <f t="shared" si="42"/>
        <v>0</v>
      </c>
      <c r="F65" s="385">
        <f t="shared" si="42"/>
        <v>0</v>
      </c>
      <c r="G65" s="385">
        <f t="shared" si="42"/>
        <v>0</v>
      </c>
      <c r="H65" s="385">
        <f t="shared" si="42"/>
        <v>0</v>
      </c>
      <c r="I65" s="385">
        <f t="shared" si="42"/>
        <v>0</v>
      </c>
      <c r="J65" s="385">
        <f t="shared" si="42"/>
        <v>0</v>
      </c>
      <c r="K65" s="385">
        <f t="shared" si="42"/>
        <v>0</v>
      </c>
      <c r="L65" s="385">
        <f t="shared" si="42"/>
        <v>0</v>
      </c>
      <c r="M65" s="385">
        <f t="shared" si="42"/>
        <v>0</v>
      </c>
      <c r="N65" s="385">
        <f t="shared" si="42"/>
        <v>0</v>
      </c>
      <c r="O65" s="385">
        <f t="shared" si="42"/>
        <v>0</v>
      </c>
      <c r="P65" s="385">
        <f t="shared" si="42"/>
        <v>0</v>
      </c>
      <c r="Q65" s="385">
        <f t="shared" si="42"/>
        <v>0</v>
      </c>
      <c r="R65" s="385">
        <f t="shared" si="42"/>
        <v>0</v>
      </c>
      <c r="S65" s="385">
        <f t="shared" si="42"/>
        <v>0</v>
      </c>
      <c r="T65" s="385">
        <f t="shared" si="42"/>
        <v>0</v>
      </c>
      <c r="U65" s="385">
        <f t="shared" si="42"/>
        <v>0</v>
      </c>
      <c r="V65" s="385">
        <f t="shared" si="42"/>
        <v>0</v>
      </c>
      <c r="W65" s="385">
        <f t="shared" si="42"/>
        <v>0</v>
      </c>
      <c r="X65" s="385">
        <f t="shared" si="42"/>
        <v>0</v>
      </c>
      <c r="Y65" s="385">
        <f t="shared" si="42"/>
        <v>0</v>
      </c>
      <c r="Z65" s="385">
        <f t="shared" si="42"/>
        <v>0</v>
      </c>
      <c r="AA65" s="385">
        <f t="shared" si="42"/>
        <v>0</v>
      </c>
      <c r="AB65" s="385">
        <f t="shared" si="42"/>
        <v>0</v>
      </c>
      <c r="AC65" s="385">
        <f t="shared" si="42"/>
        <v>0</v>
      </c>
      <c r="AD65" s="385">
        <f t="shared" si="42"/>
        <v>0</v>
      </c>
      <c r="AE65" s="385">
        <f t="shared" si="42"/>
        <v>0</v>
      </c>
      <c r="AF65" s="385">
        <f t="shared" si="42"/>
        <v>0</v>
      </c>
      <c r="AG65" s="385">
        <f t="shared" si="42"/>
        <v>0</v>
      </c>
      <c r="AH65" s="385">
        <f t="shared" si="42"/>
        <v>0</v>
      </c>
      <c r="AI65" s="385">
        <f t="shared" si="42"/>
        <v>0</v>
      </c>
      <c r="AJ65" s="385">
        <f t="shared" si="42"/>
        <v>0</v>
      </c>
      <c r="AK65" s="385">
        <f t="shared" si="42"/>
        <v>0</v>
      </c>
      <c r="AL65" s="385">
        <f t="shared" si="42"/>
        <v>0</v>
      </c>
      <c r="AM65" s="385">
        <f t="shared" si="42"/>
        <v>0</v>
      </c>
      <c r="AN65" s="386">
        <f t="shared" si="42"/>
        <v>0</v>
      </c>
      <c r="AO65" s="144"/>
      <c r="AQ65" s="59">
        <f t="shared" ref="AQ65:BJ65" si="43">+D65-SUM(D66:D67)</f>
        <v>0</v>
      </c>
      <c r="AR65" s="59">
        <f t="shared" si="43"/>
        <v>0</v>
      </c>
      <c r="AS65" s="59">
        <f t="shared" si="43"/>
        <v>0</v>
      </c>
      <c r="AT65" s="59">
        <f t="shared" si="43"/>
        <v>0</v>
      </c>
      <c r="AU65" s="59">
        <f t="shared" si="43"/>
        <v>0</v>
      </c>
      <c r="AV65" s="59">
        <f t="shared" si="43"/>
        <v>0</v>
      </c>
      <c r="AW65" s="59">
        <f t="shared" si="43"/>
        <v>0</v>
      </c>
      <c r="AX65" s="59">
        <f t="shared" si="43"/>
        <v>0</v>
      </c>
      <c r="AY65" s="59">
        <f t="shared" si="43"/>
        <v>0</v>
      </c>
      <c r="AZ65" s="59">
        <f t="shared" si="43"/>
        <v>0</v>
      </c>
      <c r="BA65" s="59">
        <f t="shared" si="43"/>
        <v>0</v>
      </c>
      <c r="BB65" s="59">
        <f t="shared" si="43"/>
        <v>0</v>
      </c>
      <c r="BC65" s="59">
        <f t="shared" si="43"/>
        <v>0</v>
      </c>
      <c r="BD65" s="59">
        <f t="shared" si="43"/>
        <v>0</v>
      </c>
      <c r="BE65" s="59">
        <f t="shared" si="43"/>
        <v>0</v>
      </c>
      <c r="BF65" s="59">
        <f t="shared" si="43"/>
        <v>0</v>
      </c>
      <c r="BG65" s="59">
        <f t="shared" si="43"/>
        <v>0</v>
      </c>
      <c r="BH65" s="59">
        <f t="shared" si="43"/>
        <v>0</v>
      </c>
      <c r="BI65" s="59">
        <f t="shared" si="43"/>
        <v>0</v>
      </c>
      <c r="BJ65" s="59">
        <f t="shared" si="43"/>
        <v>0</v>
      </c>
      <c r="BK65" s="59">
        <f t="shared" ref="BK65:CA65" si="44">+X65-SUM(X66:X67)</f>
        <v>0</v>
      </c>
      <c r="BL65" s="59">
        <f t="shared" si="44"/>
        <v>0</v>
      </c>
      <c r="BM65" s="59">
        <f t="shared" si="44"/>
        <v>0</v>
      </c>
      <c r="BN65" s="59">
        <f t="shared" si="44"/>
        <v>0</v>
      </c>
      <c r="BO65" s="59">
        <f t="shared" si="44"/>
        <v>0</v>
      </c>
      <c r="BP65" s="59">
        <f t="shared" si="44"/>
        <v>0</v>
      </c>
      <c r="BQ65" s="59">
        <f t="shared" si="44"/>
        <v>0</v>
      </c>
      <c r="BR65" s="59">
        <f t="shared" si="44"/>
        <v>0</v>
      </c>
      <c r="BS65" s="59">
        <f t="shared" si="44"/>
        <v>0</v>
      </c>
      <c r="BT65" s="59">
        <f t="shared" si="44"/>
        <v>0</v>
      </c>
      <c r="BU65" s="59">
        <f t="shared" si="44"/>
        <v>0</v>
      </c>
      <c r="BV65" s="59">
        <f t="shared" si="44"/>
        <v>0</v>
      </c>
      <c r="BW65" s="59">
        <f t="shared" si="44"/>
        <v>0</v>
      </c>
      <c r="BX65" s="59">
        <f t="shared" si="44"/>
        <v>0</v>
      </c>
      <c r="BY65" s="59">
        <f t="shared" si="44"/>
        <v>0</v>
      </c>
      <c r="BZ65" s="59">
        <f t="shared" si="44"/>
        <v>0</v>
      </c>
      <c r="CA65" s="59">
        <f t="shared" si="44"/>
        <v>0</v>
      </c>
      <c r="CC65" s="59">
        <f>SUM(D65:AO65)-'A1'!L68-'A2'!Y68-'A3'!P69-'A3'!X69-'A3'!Z69*2</f>
        <v>0</v>
      </c>
    </row>
    <row r="66" spans="2:81" s="11" customFormat="1" ht="20.100000000000001" customHeight="1">
      <c r="B66" s="45"/>
      <c r="C66" s="38" t="s">
        <v>52</v>
      </c>
      <c r="D66" s="384"/>
      <c r="E66" s="384"/>
      <c r="F66" s="384"/>
      <c r="G66" s="384"/>
      <c r="H66" s="384"/>
      <c r="I66" s="384"/>
      <c r="J66" s="384"/>
      <c r="K66" s="384"/>
      <c r="L66" s="384"/>
      <c r="M66" s="384"/>
      <c r="N66" s="384"/>
      <c r="O66" s="384"/>
      <c r="P66" s="384"/>
      <c r="Q66" s="384"/>
      <c r="R66" s="384"/>
      <c r="S66" s="384"/>
      <c r="T66" s="384"/>
      <c r="U66" s="384"/>
      <c r="V66" s="384"/>
      <c r="W66" s="384"/>
      <c r="X66" s="384"/>
      <c r="Y66" s="384"/>
      <c r="Z66" s="384"/>
      <c r="AA66" s="384"/>
      <c r="AB66" s="384"/>
      <c r="AC66" s="384"/>
      <c r="AD66" s="384"/>
      <c r="AE66" s="384"/>
      <c r="AF66" s="384"/>
      <c r="AG66" s="384"/>
      <c r="AH66" s="384"/>
      <c r="AI66" s="384"/>
      <c r="AJ66" s="384"/>
      <c r="AK66" s="384"/>
      <c r="AL66" s="384"/>
      <c r="AM66" s="384"/>
      <c r="AN66" s="419"/>
      <c r="AO66" s="144"/>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C66" s="59">
        <f>SUM(D66:AO66)-'A1'!L69-'A2'!Y69-'A3'!P70-'A3'!X70-'A3'!Z70*2</f>
        <v>0</v>
      </c>
    </row>
    <row r="67" spans="2:81" s="11" customFormat="1" ht="20.100000000000001" customHeight="1">
      <c r="B67" s="45"/>
      <c r="C67" s="38" t="s">
        <v>53</v>
      </c>
      <c r="D67" s="384"/>
      <c r="E67" s="384"/>
      <c r="F67" s="384"/>
      <c r="G67" s="384"/>
      <c r="H67" s="384"/>
      <c r="I67" s="384"/>
      <c r="J67" s="384"/>
      <c r="K67" s="384"/>
      <c r="L67" s="384"/>
      <c r="M67" s="384"/>
      <c r="N67" s="384"/>
      <c r="O67" s="384"/>
      <c r="P67" s="384"/>
      <c r="Q67" s="384"/>
      <c r="R67" s="384"/>
      <c r="S67" s="384"/>
      <c r="T67" s="384"/>
      <c r="U67" s="384"/>
      <c r="V67" s="384"/>
      <c r="W67" s="384"/>
      <c r="X67" s="384"/>
      <c r="Y67" s="384"/>
      <c r="Z67" s="384"/>
      <c r="AA67" s="384"/>
      <c r="AB67" s="384"/>
      <c r="AC67" s="384"/>
      <c r="AD67" s="384"/>
      <c r="AE67" s="384"/>
      <c r="AF67" s="384"/>
      <c r="AG67" s="384"/>
      <c r="AH67" s="384"/>
      <c r="AI67" s="384"/>
      <c r="AJ67" s="384"/>
      <c r="AK67" s="384"/>
      <c r="AL67" s="384"/>
      <c r="AM67" s="384"/>
      <c r="AN67" s="419"/>
      <c r="AO67" s="144"/>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C67" s="59">
        <f>SUM(D67:AO67)-'A1'!L70-'A2'!Y70-'A3'!P71-'A3'!X71-'A3'!Z71*2</f>
        <v>0</v>
      </c>
    </row>
    <row r="68" spans="2:81" s="11" customFormat="1" ht="20.100000000000001" customHeight="1">
      <c r="B68" s="45"/>
      <c r="C68" s="38"/>
      <c r="D68" s="385"/>
      <c r="E68" s="385"/>
      <c r="F68" s="385"/>
      <c r="G68" s="385"/>
      <c r="H68" s="385"/>
      <c r="I68" s="385"/>
      <c r="J68" s="385"/>
      <c r="K68" s="385"/>
      <c r="L68" s="385"/>
      <c r="M68" s="385"/>
      <c r="N68" s="385"/>
      <c r="O68" s="385"/>
      <c r="P68" s="385"/>
      <c r="Q68" s="385"/>
      <c r="R68" s="385"/>
      <c r="S68" s="385"/>
      <c r="T68" s="385"/>
      <c r="U68" s="385"/>
      <c r="V68" s="385"/>
      <c r="W68" s="385"/>
      <c r="X68" s="385"/>
      <c r="Y68" s="385"/>
      <c r="Z68" s="385"/>
      <c r="AA68" s="385"/>
      <c r="AB68" s="385"/>
      <c r="AC68" s="385"/>
      <c r="AD68" s="385"/>
      <c r="AE68" s="385"/>
      <c r="AF68" s="385"/>
      <c r="AG68" s="385"/>
      <c r="AH68" s="385"/>
      <c r="AI68" s="385"/>
      <c r="AJ68" s="385"/>
      <c r="AK68" s="385"/>
      <c r="AL68" s="385"/>
      <c r="AM68" s="385"/>
      <c r="AN68" s="386"/>
      <c r="AO68" s="144"/>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C68" s="59"/>
    </row>
    <row r="69" spans="2:81" s="11" customFormat="1" ht="20.100000000000001" customHeight="1">
      <c r="B69" s="46"/>
      <c r="C69" s="38" t="s">
        <v>78</v>
      </c>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c r="AI69" s="384"/>
      <c r="AJ69" s="384"/>
      <c r="AK69" s="384"/>
      <c r="AL69" s="384"/>
      <c r="AM69" s="384"/>
      <c r="AN69" s="419"/>
      <c r="AO69" s="144"/>
      <c r="AQ69" s="59">
        <f t="shared" ref="AQ69:BJ69" si="45">+D65-SUM(D69:D74)</f>
        <v>0</v>
      </c>
      <c r="AR69" s="59">
        <f t="shared" si="45"/>
        <v>0</v>
      </c>
      <c r="AS69" s="59">
        <f t="shared" si="45"/>
        <v>0</v>
      </c>
      <c r="AT69" s="59">
        <f t="shared" si="45"/>
        <v>0</v>
      </c>
      <c r="AU69" s="59">
        <f t="shared" si="45"/>
        <v>0</v>
      </c>
      <c r="AV69" s="59">
        <f t="shared" si="45"/>
        <v>0</v>
      </c>
      <c r="AW69" s="59">
        <f t="shared" si="45"/>
        <v>0</v>
      </c>
      <c r="AX69" s="59">
        <f t="shared" si="45"/>
        <v>0</v>
      </c>
      <c r="AY69" s="59">
        <f t="shared" si="45"/>
        <v>0</v>
      </c>
      <c r="AZ69" s="59">
        <f t="shared" si="45"/>
        <v>0</v>
      </c>
      <c r="BA69" s="59">
        <f t="shared" si="45"/>
        <v>0</v>
      </c>
      <c r="BB69" s="59">
        <f t="shared" si="45"/>
        <v>0</v>
      </c>
      <c r="BC69" s="59">
        <f t="shared" si="45"/>
        <v>0</v>
      </c>
      <c r="BD69" s="59">
        <f t="shared" si="45"/>
        <v>0</v>
      </c>
      <c r="BE69" s="59">
        <f t="shared" si="45"/>
        <v>0</v>
      </c>
      <c r="BF69" s="59">
        <f t="shared" si="45"/>
        <v>0</v>
      </c>
      <c r="BG69" s="59">
        <f t="shared" si="45"/>
        <v>0</v>
      </c>
      <c r="BH69" s="59">
        <f t="shared" si="45"/>
        <v>0</v>
      </c>
      <c r="BI69" s="59">
        <f t="shared" si="45"/>
        <v>0</v>
      </c>
      <c r="BJ69" s="59">
        <f t="shared" si="45"/>
        <v>0</v>
      </c>
      <c r="BK69" s="59">
        <f t="shared" ref="BK69:CA69" si="46">+X65-SUM(X69:X74)</f>
        <v>0</v>
      </c>
      <c r="BL69" s="59">
        <f t="shared" si="46"/>
        <v>0</v>
      </c>
      <c r="BM69" s="59">
        <f t="shared" si="46"/>
        <v>0</v>
      </c>
      <c r="BN69" s="59">
        <f t="shared" si="46"/>
        <v>0</v>
      </c>
      <c r="BO69" s="59">
        <f t="shared" si="46"/>
        <v>0</v>
      </c>
      <c r="BP69" s="59">
        <f t="shared" si="46"/>
        <v>0</v>
      </c>
      <c r="BQ69" s="59">
        <f t="shared" si="46"/>
        <v>0</v>
      </c>
      <c r="BR69" s="59">
        <f t="shared" si="46"/>
        <v>0</v>
      </c>
      <c r="BS69" s="59">
        <f t="shared" si="46"/>
        <v>0</v>
      </c>
      <c r="BT69" s="59">
        <f t="shared" si="46"/>
        <v>0</v>
      </c>
      <c r="BU69" s="59">
        <f t="shared" si="46"/>
        <v>0</v>
      </c>
      <c r="BV69" s="59">
        <f t="shared" si="46"/>
        <v>0</v>
      </c>
      <c r="BW69" s="59">
        <f t="shared" si="46"/>
        <v>0</v>
      </c>
      <c r="BX69" s="59">
        <f t="shared" si="46"/>
        <v>0</v>
      </c>
      <c r="BY69" s="59">
        <f t="shared" si="46"/>
        <v>0</v>
      </c>
      <c r="BZ69" s="59">
        <f t="shared" si="46"/>
        <v>0</v>
      </c>
      <c r="CA69" s="59">
        <f t="shared" si="46"/>
        <v>0</v>
      </c>
      <c r="CC69" s="59">
        <f>SUM(D69:AO69)-'A1'!L72-'A2'!Y72-'A3'!P73-'A3'!X73-'A3'!Z73*2</f>
        <v>0</v>
      </c>
    </row>
    <row r="70" spans="2:81" s="11" customFormat="1" ht="20.100000000000001" customHeight="1">
      <c r="B70" s="46"/>
      <c r="C70" s="38" t="s">
        <v>64</v>
      </c>
      <c r="D70" s="384"/>
      <c r="E70" s="384"/>
      <c r="F70" s="384"/>
      <c r="G70" s="384"/>
      <c r="H70" s="384"/>
      <c r="I70" s="384"/>
      <c r="J70" s="384"/>
      <c r="K70" s="384"/>
      <c r="L70" s="384"/>
      <c r="M70" s="384"/>
      <c r="N70" s="384"/>
      <c r="O70" s="384"/>
      <c r="P70" s="384"/>
      <c r="Q70" s="384"/>
      <c r="R70" s="384"/>
      <c r="S70" s="384"/>
      <c r="T70" s="384"/>
      <c r="U70" s="384"/>
      <c r="V70" s="384"/>
      <c r="W70" s="384"/>
      <c r="X70" s="384"/>
      <c r="Y70" s="384"/>
      <c r="Z70" s="384"/>
      <c r="AA70" s="384"/>
      <c r="AB70" s="384"/>
      <c r="AC70" s="384"/>
      <c r="AD70" s="384"/>
      <c r="AE70" s="384"/>
      <c r="AF70" s="384"/>
      <c r="AG70" s="384"/>
      <c r="AH70" s="384"/>
      <c r="AI70" s="384"/>
      <c r="AJ70" s="384"/>
      <c r="AK70" s="384"/>
      <c r="AL70" s="384"/>
      <c r="AM70" s="384"/>
      <c r="AN70" s="419"/>
      <c r="AO70" s="144"/>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C70" s="59">
        <f>SUM(D70:AO70)-'A1'!L73-'A2'!Y73-'A3'!P74-'A3'!X74-'A3'!Z74*2</f>
        <v>0</v>
      </c>
    </row>
    <row r="71" spans="2:81" s="11" customFormat="1" ht="20.100000000000001" customHeight="1">
      <c r="B71" s="46"/>
      <c r="C71" s="38" t="s">
        <v>119</v>
      </c>
      <c r="D71" s="384"/>
      <c r="E71" s="384"/>
      <c r="F71" s="384"/>
      <c r="G71" s="384"/>
      <c r="H71" s="384"/>
      <c r="I71" s="384"/>
      <c r="J71" s="384"/>
      <c r="K71" s="384"/>
      <c r="L71" s="384"/>
      <c r="M71" s="384"/>
      <c r="N71" s="384"/>
      <c r="O71" s="384"/>
      <c r="P71" s="384"/>
      <c r="Q71" s="384"/>
      <c r="R71" s="384"/>
      <c r="S71" s="384"/>
      <c r="T71" s="384"/>
      <c r="U71" s="384"/>
      <c r="V71" s="384"/>
      <c r="W71" s="384"/>
      <c r="X71" s="384"/>
      <c r="Y71" s="384"/>
      <c r="Z71" s="384"/>
      <c r="AA71" s="384"/>
      <c r="AB71" s="384"/>
      <c r="AC71" s="384"/>
      <c r="AD71" s="384"/>
      <c r="AE71" s="384"/>
      <c r="AF71" s="384"/>
      <c r="AG71" s="384"/>
      <c r="AH71" s="384"/>
      <c r="AI71" s="384"/>
      <c r="AJ71" s="384"/>
      <c r="AK71" s="384"/>
      <c r="AL71" s="384"/>
      <c r="AM71" s="384"/>
      <c r="AN71" s="419"/>
      <c r="AO71" s="144"/>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C71" s="59">
        <f>SUM(D71:AO71)-'A1'!L74-'A2'!Y74-'A3'!P75-'A3'!X75-'A3'!Z75*2</f>
        <v>0</v>
      </c>
    </row>
    <row r="72" spans="2:81" s="11" customFormat="1" ht="20.100000000000001" customHeight="1">
      <c r="B72" s="46"/>
      <c r="C72" s="38" t="s">
        <v>79</v>
      </c>
      <c r="D72" s="384"/>
      <c r="E72" s="384"/>
      <c r="F72" s="384"/>
      <c r="G72" s="384"/>
      <c r="H72" s="384"/>
      <c r="I72" s="384"/>
      <c r="J72" s="384"/>
      <c r="K72" s="384"/>
      <c r="L72" s="384"/>
      <c r="M72" s="384"/>
      <c r="N72" s="384"/>
      <c r="O72" s="384"/>
      <c r="P72" s="384"/>
      <c r="Q72" s="384"/>
      <c r="R72" s="384"/>
      <c r="S72" s="384"/>
      <c r="T72" s="384"/>
      <c r="U72" s="384"/>
      <c r="V72" s="384"/>
      <c r="W72" s="384"/>
      <c r="X72" s="384"/>
      <c r="Y72" s="384"/>
      <c r="Z72" s="384"/>
      <c r="AA72" s="384"/>
      <c r="AB72" s="384"/>
      <c r="AC72" s="384"/>
      <c r="AD72" s="384"/>
      <c r="AE72" s="384"/>
      <c r="AF72" s="384"/>
      <c r="AG72" s="384"/>
      <c r="AH72" s="384"/>
      <c r="AI72" s="384"/>
      <c r="AJ72" s="384"/>
      <c r="AK72" s="384"/>
      <c r="AL72" s="384"/>
      <c r="AM72" s="384"/>
      <c r="AN72" s="419"/>
      <c r="AO72" s="144"/>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C72" s="59">
        <f>SUM(D72:AO72)-'A1'!L75-'A2'!Y75-'A3'!P76-'A3'!X76-'A3'!Z76*2</f>
        <v>0</v>
      </c>
    </row>
    <row r="73" spans="2:81" s="11" customFormat="1" ht="20.100000000000001" customHeight="1">
      <c r="B73" s="46"/>
      <c r="C73" s="38" t="s">
        <v>45</v>
      </c>
      <c r="D73" s="384"/>
      <c r="E73" s="384"/>
      <c r="F73" s="384"/>
      <c r="G73" s="384"/>
      <c r="H73" s="384"/>
      <c r="I73" s="384"/>
      <c r="J73" s="384"/>
      <c r="K73" s="384"/>
      <c r="L73" s="384"/>
      <c r="M73" s="384"/>
      <c r="N73" s="384"/>
      <c r="O73" s="384"/>
      <c r="P73" s="384"/>
      <c r="Q73" s="384"/>
      <c r="R73" s="384"/>
      <c r="S73" s="384"/>
      <c r="T73" s="384"/>
      <c r="U73" s="384"/>
      <c r="V73" s="384"/>
      <c r="W73" s="384"/>
      <c r="X73" s="384"/>
      <c r="Y73" s="384"/>
      <c r="Z73" s="384"/>
      <c r="AA73" s="384"/>
      <c r="AB73" s="384"/>
      <c r="AC73" s="384"/>
      <c r="AD73" s="384"/>
      <c r="AE73" s="384"/>
      <c r="AF73" s="384"/>
      <c r="AG73" s="384"/>
      <c r="AH73" s="384"/>
      <c r="AI73" s="384"/>
      <c r="AJ73" s="384"/>
      <c r="AK73" s="384"/>
      <c r="AL73" s="384"/>
      <c r="AM73" s="384"/>
      <c r="AN73" s="419"/>
      <c r="AO73" s="144"/>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C73" s="59">
        <f>SUM(D73:AO73)-'A1'!L76-'A2'!Y76-'A3'!P77-'A3'!X77-'A3'!Z77*2</f>
        <v>0</v>
      </c>
    </row>
    <row r="74" spans="2:81" s="11" customFormat="1" ht="20.100000000000001" customHeight="1">
      <c r="B74" s="46"/>
      <c r="C74" s="38" t="s">
        <v>96</v>
      </c>
      <c r="D74" s="384"/>
      <c r="E74" s="384"/>
      <c r="F74" s="384"/>
      <c r="G74" s="384"/>
      <c r="H74" s="384"/>
      <c r="I74" s="384"/>
      <c r="J74" s="384"/>
      <c r="K74" s="384"/>
      <c r="L74" s="384"/>
      <c r="M74" s="384"/>
      <c r="N74" s="384"/>
      <c r="O74" s="384"/>
      <c r="P74" s="384"/>
      <c r="Q74" s="384"/>
      <c r="R74" s="384"/>
      <c r="S74" s="384"/>
      <c r="T74" s="384"/>
      <c r="U74" s="384"/>
      <c r="V74" s="384"/>
      <c r="W74" s="384"/>
      <c r="X74" s="384"/>
      <c r="Y74" s="384"/>
      <c r="Z74" s="384"/>
      <c r="AA74" s="384"/>
      <c r="AB74" s="384"/>
      <c r="AC74" s="384"/>
      <c r="AD74" s="384"/>
      <c r="AE74" s="384"/>
      <c r="AF74" s="384"/>
      <c r="AG74" s="384"/>
      <c r="AH74" s="384"/>
      <c r="AI74" s="384"/>
      <c r="AJ74" s="384"/>
      <c r="AK74" s="384"/>
      <c r="AL74" s="384"/>
      <c r="AM74" s="384"/>
      <c r="AN74" s="419"/>
      <c r="AO74" s="144"/>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C74" s="59">
        <f>SUM(D74:AO74)-'A1'!L77-'A2'!Y77-'A3'!P78-'A3'!X78-'A3'!Z78*2</f>
        <v>0</v>
      </c>
    </row>
    <row r="75" spans="2:81" s="11" customFormat="1" ht="20.100000000000001" customHeight="1">
      <c r="B75" s="46"/>
      <c r="C75" s="38"/>
      <c r="D75" s="385"/>
      <c r="E75" s="385"/>
      <c r="F75" s="385"/>
      <c r="G75" s="385"/>
      <c r="H75" s="385"/>
      <c r="I75" s="385"/>
      <c r="J75" s="385"/>
      <c r="K75" s="385"/>
      <c r="L75" s="385"/>
      <c r="M75" s="385"/>
      <c r="N75" s="385"/>
      <c r="O75" s="385"/>
      <c r="P75" s="385"/>
      <c r="Q75" s="385"/>
      <c r="R75" s="385"/>
      <c r="S75" s="385"/>
      <c r="T75" s="385"/>
      <c r="U75" s="385"/>
      <c r="V75" s="385"/>
      <c r="W75" s="385"/>
      <c r="X75" s="385"/>
      <c r="Y75" s="385"/>
      <c r="Z75" s="385"/>
      <c r="AA75" s="385"/>
      <c r="AB75" s="385"/>
      <c r="AC75" s="385"/>
      <c r="AD75" s="385"/>
      <c r="AE75" s="385"/>
      <c r="AF75" s="385"/>
      <c r="AG75" s="385"/>
      <c r="AH75" s="385"/>
      <c r="AI75" s="385"/>
      <c r="AJ75" s="385"/>
      <c r="AK75" s="385"/>
      <c r="AL75" s="385"/>
      <c r="AM75" s="385"/>
      <c r="AN75" s="386"/>
      <c r="AO75" s="144"/>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C75" s="59"/>
    </row>
    <row r="76" spans="2:81" s="11" customFormat="1" ht="20.100000000000001" customHeight="1">
      <c r="B76" s="46"/>
      <c r="C76" s="37" t="s">
        <v>12</v>
      </c>
      <c r="D76" s="385">
        <f t="shared" ref="D76:AN76" si="47">SUM(D77:D78)</f>
        <v>0</v>
      </c>
      <c r="E76" s="385">
        <f t="shared" si="47"/>
        <v>0</v>
      </c>
      <c r="F76" s="385">
        <f t="shared" si="47"/>
        <v>0</v>
      </c>
      <c r="G76" s="385">
        <f t="shared" si="47"/>
        <v>0</v>
      </c>
      <c r="H76" s="385">
        <f t="shared" si="47"/>
        <v>0</v>
      </c>
      <c r="I76" s="385">
        <f t="shared" si="47"/>
        <v>0</v>
      </c>
      <c r="J76" s="385">
        <f t="shared" si="47"/>
        <v>0</v>
      </c>
      <c r="K76" s="385">
        <f t="shared" si="47"/>
        <v>0</v>
      </c>
      <c r="L76" s="385">
        <f t="shared" si="47"/>
        <v>0</v>
      </c>
      <c r="M76" s="385">
        <f t="shared" si="47"/>
        <v>0</v>
      </c>
      <c r="N76" s="385">
        <f t="shared" si="47"/>
        <v>0</v>
      </c>
      <c r="O76" s="385">
        <f t="shared" si="47"/>
        <v>0</v>
      </c>
      <c r="P76" s="385">
        <f t="shared" si="47"/>
        <v>0</v>
      </c>
      <c r="Q76" s="385">
        <f t="shared" si="47"/>
        <v>0</v>
      </c>
      <c r="R76" s="385">
        <f t="shared" si="47"/>
        <v>0</v>
      </c>
      <c r="S76" s="385">
        <f t="shared" si="47"/>
        <v>0</v>
      </c>
      <c r="T76" s="385">
        <f t="shared" si="47"/>
        <v>0</v>
      </c>
      <c r="U76" s="385">
        <f t="shared" si="47"/>
        <v>0</v>
      </c>
      <c r="V76" s="385">
        <f t="shared" si="47"/>
        <v>0</v>
      </c>
      <c r="W76" s="385">
        <f t="shared" si="47"/>
        <v>0</v>
      </c>
      <c r="X76" s="385">
        <f t="shared" si="47"/>
        <v>0</v>
      </c>
      <c r="Y76" s="385">
        <f t="shared" si="47"/>
        <v>0</v>
      </c>
      <c r="Z76" s="385">
        <f t="shared" si="47"/>
        <v>0</v>
      </c>
      <c r="AA76" s="385">
        <f t="shared" si="47"/>
        <v>0</v>
      </c>
      <c r="AB76" s="385">
        <f t="shared" si="47"/>
        <v>0</v>
      </c>
      <c r="AC76" s="385">
        <f t="shared" si="47"/>
        <v>0</v>
      </c>
      <c r="AD76" s="385">
        <f t="shared" si="47"/>
        <v>0</v>
      </c>
      <c r="AE76" s="385">
        <f t="shared" si="47"/>
        <v>0</v>
      </c>
      <c r="AF76" s="385">
        <f t="shared" si="47"/>
        <v>0</v>
      </c>
      <c r="AG76" s="385">
        <f t="shared" si="47"/>
        <v>0</v>
      </c>
      <c r="AH76" s="385">
        <f t="shared" si="47"/>
        <v>0</v>
      </c>
      <c r="AI76" s="385">
        <f t="shared" si="47"/>
        <v>0</v>
      </c>
      <c r="AJ76" s="385">
        <f t="shared" si="47"/>
        <v>0</v>
      </c>
      <c r="AK76" s="385">
        <f t="shared" si="47"/>
        <v>0</v>
      </c>
      <c r="AL76" s="385">
        <f t="shared" si="47"/>
        <v>0</v>
      </c>
      <c r="AM76" s="385">
        <f t="shared" si="47"/>
        <v>0</v>
      </c>
      <c r="AN76" s="386">
        <f t="shared" si="47"/>
        <v>0</v>
      </c>
      <c r="AO76" s="144"/>
      <c r="AQ76" s="59">
        <f t="shared" ref="AQ76:BJ76" si="48">+D76-SUM(D77:D78)</f>
        <v>0</v>
      </c>
      <c r="AR76" s="59">
        <f t="shared" si="48"/>
        <v>0</v>
      </c>
      <c r="AS76" s="59">
        <f t="shared" si="48"/>
        <v>0</v>
      </c>
      <c r="AT76" s="59">
        <f t="shared" si="48"/>
        <v>0</v>
      </c>
      <c r="AU76" s="59">
        <f t="shared" si="48"/>
        <v>0</v>
      </c>
      <c r="AV76" s="59">
        <f t="shared" si="48"/>
        <v>0</v>
      </c>
      <c r="AW76" s="59">
        <f t="shared" si="48"/>
        <v>0</v>
      </c>
      <c r="AX76" s="59">
        <f t="shared" si="48"/>
        <v>0</v>
      </c>
      <c r="AY76" s="59">
        <f t="shared" si="48"/>
        <v>0</v>
      </c>
      <c r="AZ76" s="59">
        <f t="shared" si="48"/>
        <v>0</v>
      </c>
      <c r="BA76" s="59">
        <f t="shared" si="48"/>
        <v>0</v>
      </c>
      <c r="BB76" s="59">
        <f t="shared" si="48"/>
        <v>0</v>
      </c>
      <c r="BC76" s="59">
        <f t="shared" si="48"/>
        <v>0</v>
      </c>
      <c r="BD76" s="59">
        <f t="shared" si="48"/>
        <v>0</v>
      </c>
      <c r="BE76" s="59">
        <f t="shared" si="48"/>
        <v>0</v>
      </c>
      <c r="BF76" s="59">
        <f t="shared" si="48"/>
        <v>0</v>
      </c>
      <c r="BG76" s="59">
        <f t="shared" si="48"/>
        <v>0</v>
      </c>
      <c r="BH76" s="59">
        <f t="shared" si="48"/>
        <v>0</v>
      </c>
      <c r="BI76" s="59">
        <f t="shared" si="48"/>
        <v>0</v>
      </c>
      <c r="BJ76" s="59">
        <f t="shared" si="48"/>
        <v>0</v>
      </c>
      <c r="BK76" s="59">
        <f t="shared" ref="BK76:CA76" si="49">+X76-SUM(X77:X78)</f>
        <v>0</v>
      </c>
      <c r="BL76" s="59">
        <f t="shared" si="49"/>
        <v>0</v>
      </c>
      <c r="BM76" s="59">
        <f t="shared" si="49"/>
        <v>0</v>
      </c>
      <c r="BN76" s="59">
        <f t="shared" si="49"/>
        <v>0</v>
      </c>
      <c r="BO76" s="59">
        <f t="shared" si="49"/>
        <v>0</v>
      </c>
      <c r="BP76" s="59">
        <f t="shared" si="49"/>
        <v>0</v>
      </c>
      <c r="BQ76" s="59">
        <f t="shared" si="49"/>
        <v>0</v>
      </c>
      <c r="BR76" s="59">
        <f t="shared" si="49"/>
        <v>0</v>
      </c>
      <c r="BS76" s="59">
        <f t="shared" si="49"/>
        <v>0</v>
      </c>
      <c r="BT76" s="59">
        <f t="shared" si="49"/>
        <v>0</v>
      </c>
      <c r="BU76" s="59">
        <f t="shared" si="49"/>
        <v>0</v>
      </c>
      <c r="BV76" s="59">
        <f t="shared" si="49"/>
        <v>0</v>
      </c>
      <c r="BW76" s="59">
        <f t="shared" si="49"/>
        <v>0</v>
      </c>
      <c r="BX76" s="59">
        <f t="shared" si="49"/>
        <v>0</v>
      </c>
      <c r="BY76" s="59">
        <f t="shared" si="49"/>
        <v>0</v>
      </c>
      <c r="BZ76" s="59">
        <f t="shared" si="49"/>
        <v>0</v>
      </c>
      <c r="CA76" s="59">
        <f t="shared" si="49"/>
        <v>0</v>
      </c>
      <c r="CC76" s="59">
        <f>SUM(D76:AO76)-'A1'!L79-'A2'!Y79-'A3'!P80-'A3'!X80-'A3'!Z80*2</f>
        <v>0</v>
      </c>
    </row>
    <row r="77" spans="2:81" s="21" customFormat="1" ht="20.100000000000001" customHeight="1">
      <c r="B77" s="42"/>
      <c r="C77" s="38" t="s">
        <v>52</v>
      </c>
      <c r="D77" s="384"/>
      <c r="E77" s="384"/>
      <c r="F77" s="384"/>
      <c r="G77" s="384"/>
      <c r="H77" s="384"/>
      <c r="I77" s="384"/>
      <c r="J77" s="384"/>
      <c r="K77" s="384"/>
      <c r="L77" s="384"/>
      <c r="M77" s="384"/>
      <c r="N77" s="384"/>
      <c r="O77" s="384"/>
      <c r="P77" s="384"/>
      <c r="Q77" s="384"/>
      <c r="R77" s="384"/>
      <c r="S77" s="384"/>
      <c r="T77" s="384"/>
      <c r="U77" s="384"/>
      <c r="V77" s="384"/>
      <c r="W77" s="384"/>
      <c r="X77" s="384"/>
      <c r="Y77" s="384"/>
      <c r="Z77" s="384"/>
      <c r="AA77" s="384"/>
      <c r="AB77" s="384"/>
      <c r="AC77" s="384"/>
      <c r="AD77" s="384"/>
      <c r="AE77" s="384"/>
      <c r="AF77" s="384"/>
      <c r="AG77" s="384"/>
      <c r="AH77" s="384"/>
      <c r="AI77" s="384"/>
      <c r="AJ77" s="384"/>
      <c r="AK77" s="384"/>
      <c r="AL77" s="384"/>
      <c r="AM77" s="384"/>
      <c r="AN77" s="419"/>
      <c r="AO77" s="145"/>
      <c r="AQ77" s="146"/>
      <c r="AR77" s="146"/>
      <c r="AS77" s="146"/>
      <c r="AT77" s="146"/>
      <c r="AU77" s="146"/>
      <c r="AV77" s="146"/>
      <c r="AW77" s="146"/>
      <c r="AX77" s="146"/>
      <c r="AY77" s="146"/>
      <c r="AZ77" s="146"/>
      <c r="BA77" s="146"/>
      <c r="BB77" s="146"/>
      <c r="BC77" s="146"/>
      <c r="BD77" s="146"/>
      <c r="BE77" s="146"/>
      <c r="BF77" s="146"/>
      <c r="BG77" s="146"/>
      <c r="BH77" s="146"/>
      <c r="BI77" s="146"/>
      <c r="BJ77" s="146"/>
      <c r="BK77" s="146"/>
      <c r="BL77" s="146"/>
      <c r="BM77" s="146"/>
      <c r="BN77" s="146"/>
      <c r="BO77" s="146"/>
      <c r="BP77" s="146"/>
      <c r="BQ77" s="146"/>
      <c r="BR77" s="146"/>
      <c r="BS77" s="146"/>
      <c r="BT77" s="146"/>
      <c r="BU77" s="146"/>
      <c r="BV77" s="146"/>
      <c r="BW77" s="146"/>
      <c r="BX77" s="146"/>
      <c r="BY77" s="146"/>
      <c r="BZ77" s="146"/>
      <c r="CA77" s="146"/>
      <c r="CC77" s="59">
        <f>SUM(D77:AO77)-'A1'!L80-'A2'!Y80-'A3'!P81-'A3'!X81-'A3'!Z81*2</f>
        <v>0</v>
      </c>
    </row>
    <row r="78" spans="2:81" s="11" customFormat="1" ht="20.100000000000001" customHeight="1">
      <c r="B78" s="46"/>
      <c r="C78" s="51" t="s">
        <v>53</v>
      </c>
      <c r="D78" s="384"/>
      <c r="E78" s="384"/>
      <c r="F78" s="384"/>
      <c r="G78" s="384"/>
      <c r="H78" s="384"/>
      <c r="I78" s="384"/>
      <c r="J78" s="384"/>
      <c r="K78" s="384"/>
      <c r="L78" s="384"/>
      <c r="M78" s="384"/>
      <c r="N78" s="384"/>
      <c r="O78" s="384"/>
      <c r="P78" s="384"/>
      <c r="Q78" s="384"/>
      <c r="R78" s="384"/>
      <c r="S78" s="384"/>
      <c r="T78" s="384"/>
      <c r="U78" s="384"/>
      <c r="V78" s="384"/>
      <c r="W78" s="384"/>
      <c r="X78" s="384"/>
      <c r="Y78" s="384"/>
      <c r="Z78" s="384"/>
      <c r="AA78" s="384"/>
      <c r="AB78" s="384"/>
      <c r="AC78" s="384"/>
      <c r="AD78" s="384"/>
      <c r="AE78" s="384"/>
      <c r="AF78" s="384"/>
      <c r="AG78" s="384"/>
      <c r="AH78" s="384"/>
      <c r="AI78" s="384"/>
      <c r="AJ78" s="384"/>
      <c r="AK78" s="384"/>
      <c r="AL78" s="384"/>
      <c r="AM78" s="384"/>
      <c r="AN78" s="419"/>
      <c r="AO78" s="144"/>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C78" s="59">
        <f>SUM(D78:AO78)-'A1'!L81-'A2'!Y81-'A3'!P82-'A3'!X82-'A3'!Z82*2</f>
        <v>0</v>
      </c>
    </row>
    <row r="79" spans="2:81" s="11" customFormat="1" ht="30" customHeight="1">
      <c r="B79" s="45"/>
      <c r="C79" s="49" t="s">
        <v>48</v>
      </c>
      <c r="D79" s="387">
        <f t="shared" ref="D79:AN79" si="50">+SUM(D76,D65,D62)</f>
        <v>0</v>
      </c>
      <c r="E79" s="387">
        <f t="shared" si="50"/>
        <v>0</v>
      </c>
      <c r="F79" s="387">
        <f t="shared" si="50"/>
        <v>0</v>
      </c>
      <c r="G79" s="387">
        <f t="shared" si="50"/>
        <v>0</v>
      </c>
      <c r="H79" s="387">
        <f t="shared" si="50"/>
        <v>0</v>
      </c>
      <c r="I79" s="387">
        <f t="shared" si="50"/>
        <v>0</v>
      </c>
      <c r="J79" s="387">
        <f t="shared" si="50"/>
        <v>0</v>
      </c>
      <c r="K79" s="387">
        <f t="shared" si="50"/>
        <v>0</v>
      </c>
      <c r="L79" s="387">
        <f t="shared" si="50"/>
        <v>0</v>
      </c>
      <c r="M79" s="387">
        <f t="shared" si="50"/>
        <v>0</v>
      </c>
      <c r="N79" s="387">
        <f t="shared" si="50"/>
        <v>0</v>
      </c>
      <c r="O79" s="387">
        <f t="shared" si="50"/>
        <v>0</v>
      </c>
      <c r="P79" s="387">
        <f t="shared" si="50"/>
        <v>0</v>
      </c>
      <c r="Q79" s="387">
        <f t="shared" si="50"/>
        <v>0</v>
      </c>
      <c r="R79" s="387">
        <f t="shared" si="50"/>
        <v>0</v>
      </c>
      <c r="S79" s="387">
        <f t="shared" si="50"/>
        <v>0</v>
      </c>
      <c r="T79" s="387">
        <f t="shared" si="50"/>
        <v>0</v>
      </c>
      <c r="U79" s="387">
        <f t="shared" si="50"/>
        <v>0</v>
      </c>
      <c r="V79" s="387">
        <f t="shared" si="50"/>
        <v>0</v>
      </c>
      <c r="W79" s="387">
        <f t="shared" si="50"/>
        <v>0</v>
      </c>
      <c r="X79" s="387">
        <f t="shared" si="50"/>
        <v>0</v>
      </c>
      <c r="Y79" s="387">
        <f t="shared" si="50"/>
        <v>0</v>
      </c>
      <c r="Z79" s="387">
        <f t="shared" si="50"/>
        <v>0</v>
      </c>
      <c r="AA79" s="387">
        <f t="shared" si="50"/>
        <v>0</v>
      </c>
      <c r="AB79" s="387">
        <f t="shared" si="50"/>
        <v>0</v>
      </c>
      <c r="AC79" s="387">
        <f t="shared" si="50"/>
        <v>0</v>
      </c>
      <c r="AD79" s="387">
        <f t="shared" si="50"/>
        <v>0</v>
      </c>
      <c r="AE79" s="387">
        <f t="shared" si="50"/>
        <v>0</v>
      </c>
      <c r="AF79" s="387">
        <f t="shared" si="50"/>
        <v>0</v>
      </c>
      <c r="AG79" s="387">
        <f t="shared" si="50"/>
        <v>0</v>
      </c>
      <c r="AH79" s="387">
        <f t="shared" si="50"/>
        <v>0</v>
      </c>
      <c r="AI79" s="387">
        <f t="shared" si="50"/>
        <v>0</v>
      </c>
      <c r="AJ79" s="387">
        <f t="shared" si="50"/>
        <v>0</v>
      </c>
      <c r="AK79" s="387">
        <f t="shared" si="50"/>
        <v>0</v>
      </c>
      <c r="AL79" s="387">
        <f t="shared" si="50"/>
        <v>0</v>
      </c>
      <c r="AM79" s="387">
        <f t="shared" si="50"/>
        <v>0</v>
      </c>
      <c r="AN79" s="388">
        <f t="shared" si="50"/>
        <v>0</v>
      </c>
      <c r="AO79" s="104"/>
      <c r="AQ79" s="59">
        <f t="shared" ref="AQ79:BJ79" si="51">+D79-D62-D65-D76</f>
        <v>0</v>
      </c>
      <c r="AR79" s="59">
        <f t="shared" si="51"/>
        <v>0</v>
      </c>
      <c r="AS79" s="59">
        <f t="shared" si="51"/>
        <v>0</v>
      </c>
      <c r="AT79" s="59">
        <f t="shared" si="51"/>
        <v>0</v>
      </c>
      <c r="AU79" s="59">
        <f t="shared" si="51"/>
        <v>0</v>
      </c>
      <c r="AV79" s="59">
        <f t="shared" si="51"/>
        <v>0</v>
      </c>
      <c r="AW79" s="59">
        <f t="shared" si="51"/>
        <v>0</v>
      </c>
      <c r="AX79" s="59">
        <f t="shared" si="51"/>
        <v>0</v>
      </c>
      <c r="AY79" s="59">
        <f t="shared" si="51"/>
        <v>0</v>
      </c>
      <c r="AZ79" s="59">
        <f t="shared" si="51"/>
        <v>0</v>
      </c>
      <c r="BA79" s="59">
        <f t="shared" si="51"/>
        <v>0</v>
      </c>
      <c r="BB79" s="59">
        <f t="shared" si="51"/>
        <v>0</v>
      </c>
      <c r="BC79" s="59">
        <f t="shared" si="51"/>
        <v>0</v>
      </c>
      <c r="BD79" s="59">
        <f t="shared" si="51"/>
        <v>0</v>
      </c>
      <c r="BE79" s="59">
        <f t="shared" si="51"/>
        <v>0</v>
      </c>
      <c r="BF79" s="59">
        <f t="shared" si="51"/>
        <v>0</v>
      </c>
      <c r="BG79" s="59">
        <f t="shared" si="51"/>
        <v>0</v>
      </c>
      <c r="BH79" s="59">
        <f t="shared" si="51"/>
        <v>0</v>
      </c>
      <c r="BI79" s="59">
        <f t="shared" si="51"/>
        <v>0</v>
      </c>
      <c r="BJ79" s="59">
        <f t="shared" si="51"/>
        <v>0</v>
      </c>
      <c r="BK79" s="59">
        <f t="shared" ref="BK79:CA79" si="52">+X79-X62-X65-X76</f>
        <v>0</v>
      </c>
      <c r="BL79" s="59">
        <f t="shared" si="52"/>
        <v>0</v>
      </c>
      <c r="BM79" s="59">
        <f t="shared" si="52"/>
        <v>0</v>
      </c>
      <c r="BN79" s="59">
        <f t="shared" si="52"/>
        <v>0</v>
      </c>
      <c r="BO79" s="59">
        <f t="shared" si="52"/>
        <v>0</v>
      </c>
      <c r="BP79" s="59">
        <f t="shared" si="52"/>
        <v>0</v>
      </c>
      <c r="BQ79" s="59">
        <f t="shared" si="52"/>
        <v>0</v>
      </c>
      <c r="BR79" s="59">
        <f t="shared" si="52"/>
        <v>0</v>
      </c>
      <c r="BS79" s="59">
        <f t="shared" si="52"/>
        <v>0</v>
      </c>
      <c r="BT79" s="59">
        <f t="shared" si="52"/>
        <v>0</v>
      </c>
      <c r="BU79" s="59">
        <f t="shared" si="52"/>
        <v>0</v>
      </c>
      <c r="BV79" s="59">
        <f t="shared" si="52"/>
        <v>0</v>
      </c>
      <c r="BW79" s="59">
        <f t="shared" si="52"/>
        <v>0</v>
      </c>
      <c r="BX79" s="59">
        <f t="shared" si="52"/>
        <v>0</v>
      </c>
      <c r="BY79" s="59">
        <f t="shared" si="52"/>
        <v>0</v>
      </c>
      <c r="BZ79" s="59">
        <f t="shared" si="52"/>
        <v>0</v>
      </c>
      <c r="CA79" s="59">
        <f t="shared" si="52"/>
        <v>0</v>
      </c>
      <c r="CC79" s="59">
        <f>SUM(D79:AO79)-'A1'!L82-'A2'!Y82-'A3'!P83-'A3'!X83-'A3'!Z83*2</f>
        <v>0</v>
      </c>
    </row>
    <row r="80" spans="2:81" s="21" customFormat="1" ht="20.100000000000001" customHeight="1">
      <c r="B80" s="42"/>
      <c r="C80" s="52" t="s">
        <v>143</v>
      </c>
      <c r="D80" s="389"/>
      <c r="E80" s="389"/>
      <c r="F80" s="389"/>
      <c r="G80" s="389"/>
      <c r="H80" s="389"/>
      <c r="I80" s="389"/>
      <c r="J80" s="389"/>
      <c r="K80" s="389"/>
      <c r="L80" s="389"/>
      <c r="M80" s="389"/>
      <c r="N80" s="389"/>
      <c r="O80" s="389"/>
      <c r="P80" s="389"/>
      <c r="Q80" s="389"/>
      <c r="R80" s="389"/>
      <c r="S80" s="389"/>
      <c r="T80" s="389"/>
      <c r="U80" s="389"/>
      <c r="V80" s="389"/>
      <c r="W80" s="389"/>
      <c r="X80" s="389"/>
      <c r="Y80" s="389"/>
      <c r="Z80" s="389"/>
      <c r="AA80" s="389"/>
      <c r="AB80" s="389"/>
      <c r="AC80" s="389"/>
      <c r="AD80" s="389"/>
      <c r="AE80" s="389"/>
      <c r="AF80" s="389"/>
      <c r="AG80" s="389"/>
      <c r="AH80" s="389"/>
      <c r="AI80" s="389"/>
      <c r="AJ80" s="389"/>
      <c r="AK80" s="389"/>
      <c r="AL80" s="389"/>
      <c r="AM80" s="389"/>
      <c r="AN80" s="419"/>
      <c r="AO80" s="145"/>
      <c r="AQ80" s="146">
        <f t="shared" ref="AQ80:BJ80" si="53">+IF((D80+D81&gt;D79),111,0)</f>
        <v>0</v>
      </c>
      <c r="AR80" s="146">
        <f t="shared" si="53"/>
        <v>0</v>
      </c>
      <c r="AS80" s="146">
        <f t="shared" si="53"/>
        <v>0</v>
      </c>
      <c r="AT80" s="146">
        <f t="shared" si="53"/>
        <v>0</v>
      </c>
      <c r="AU80" s="146">
        <f t="shared" si="53"/>
        <v>0</v>
      </c>
      <c r="AV80" s="146">
        <f t="shared" si="53"/>
        <v>0</v>
      </c>
      <c r="AW80" s="146">
        <f t="shared" si="53"/>
        <v>0</v>
      </c>
      <c r="AX80" s="146">
        <f t="shared" si="53"/>
        <v>0</v>
      </c>
      <c r="AY80" s="146">
        <f t="shared" si="53"/>
        <v>0</v>
      </c>
      <c r="AZ80" s="146">
        <f t="shared" si="53"/>
        <v>0</v>
      </c>
      <c r="BA80" s="146">
        <f t="shared" si="53"/>
        <v>0</v>
      </c>
      <c r="BB80" s="146">
        <f t="shared" si="53"/>
        <v>0</v>
      </c>
      <c r="BC80" s="146">
        <f t="shared" si="53"/>
        <v>0</v>
      </c>
      <c r="BD80" s="146">
        <f t="shared" si="53"/>
        <v>0</v>
      </c>
      <c r="BE80" s="146">
        <f t="shared" si="53"/>
        <v>0</v>
      </c>
      <c r="BF80" s="146">
        <f t="shared" si="53"/>
        <v>0</v>
      </c>
      <c r="BG80" s="146">
        <f t="shared" si="53"/>
        <v>0</v>
      </c>
      <c r="BH80" s="146">
        <f t="shared" si="53"/>
        <v>0</v>
      </c>
      <c r="BI80" s="146">
        <f t="shared" si="53"/>
        <v>0</v>
      </c>
      <c r="BJ80" s="146">
        <f t="shared" si="53"/>
        <v>0</v>
      </c>
      <c r="BK80" s="146">
        <f t="shared" ref="BK80:CA80" si="54">+IF((X80+X81&gt;X79),111,0)</f>
        <v>0</v>
      </c>
      <c r="BL80" s="146">
        <f t="shared" si="54"/>
        <v>0</v>
      </c>
      <c r="BM80" s="146">
        <f t="shared" si="54"/>
        <v>0</v>
      </c>
      <c r="BN80" s="146">
        <f t="shared" si="54"/>
        <v>0</v>
      </c>
      <c r="BO80" s="146">
        <f t="shared" si="54"/>
        <v>0</v>
      </c>
      <c r="BP80" s="146">
        <f t="shared" si="54"/>
        <v>0</v>
      </c>
      <c r="BQ80" s="146">
        <f t="shared" si="54"/>
        <v>0</v>
      </c>
      <c r="BR80" s="146">
        <f t="shared" si="54"/>
        <v>0</v>
      </c>
      <c r="BS80" s="146">
        <f t="shared" si="54"/>
        <v>0</v>
      </c>
      <c r="BT80" s="146">
        <f t="shared" si="54"/>
        <v>0</v>
      </c>
      <c r="BU80" s="146">
        <f t="shared" si="54"/>
        <v>0</v>
      </c>
      <c r="BV80" s="146">
        <f t="shared" si="54"/>
        <v>0</v>
      </c>
      <c r="BW80" s="146">
        <f t="shared" si="54"/>
        <v>0</v>
      </c>
      <c r="BX80" s="146">
        <f t="shared" si="54"/>
        <v>0</v>
      </c>
      <c r="BY80" s="146">
        <f t="shared" si="54"/>
        <v>0</v>
      </c>
      <c r="BZ80" s="146">
        <f t="shared" si="54"/>
        <v>0</v>
      </c>
      <c r="CA80" s="146">
        <f t="shared" si="54"/>
        <v>0</v>
      </c>
      <c r="CC80" s="59">
        <f>SUM(D80:AO80)-'A1'!L83-'A2'!Y83-'A3'!P84-'A3'!X84-'A3'!Z84*2</f>
        <v>0</v>
      </c>
    </row>
    <row r="81" spans="2:81" s="21" customFormat="1" ht="20.100000000000001" customHeight="1">
      <c r="B81" s="42"/>
      <c r="C81" s="52" t="s">
        <v>144</v>
      </c>
      <c r="D81" s="389"/>
      <c r="E81" s="389"/>
      <c r="F81" s="389"/>
      <c r="G81" s="389"/>
      <c r="H81" s="389"/>
      <c r="I81" s="389"/>
      <c r="J81" s="389"/>
      <c r="K81" s="389"/>
      <c r="L81" s="389"/>
      <c r="M81" s="389"/>
      <c r="N81" s="389"/>
      <c r="O81" s="389"/>
      <c r="P81" s="389"/>
      <c r="Q81" s="389"/>
      <c r="R81" s="389"/>
      <c r="S81" s="389"/>
      <c r="T81" s="389"/>
      <c r="U81" s="389"/>
      <c r="V81" s="389"/>
      <c r="W81" s="389"/>
      <c r="X81" s="389"/>
      <c r="Y81" s="389"/>
      <c r="Z81" s="389"/>
      <c r="AA81" s="389"/>
      <c r="AB81" s="389"/>
      <c r="AC81" s="389"/>
      <c r="AD81" s="389"/>
      <c r="AE81" s="389"/>
      <c r="AF81" s="389"/>
      <c r="AG81" s="389"/>
      <c r="AH81" s="389"/>
      <c r="AI81" s="389"/>
      <c r="AJ81" s="389"/>
      <c r="AK81" s="389"/>
      <c r="AL81" s="389"/>
      <c r="AM81" s="389"/>
      <c r="AN81" s="419"/>
      <c r="AO81" s="145"/>
      <c r="AQ81" s="146"/>
      <c r="AR81" s="146"/>
      <c r="AS81" s="146"/>
      <c r="AT81" s="146"/>
      <c r="AU81" s="146"/>
      <c r="AV81" s="146"/>
      <c r="AW81" s="146"/>
      <c r="AX81" s="146"/>
      <c r="AY81" s="146"/>
      <c r="AZ81" s="146"/>
      <c r="BA81" s="146"/>
      <c r="BB81" s="146"/>
      <c r="BC81" s="146"/>
      <c r="BD81" s="146"/>
      <c r="BE81" s="146"/>
      <c r="BF81" s="146"/>
      <c r="BG81" s="146"/>
      <c r="BH81" s="146"/>
      <c r="BI81" s="146"/>
      <c r="BJ81" s="146"/>
      <c r="BK81" s="146"/>
      <c r="BL81" s="146"/>
      <c r="BM81" s="146"/>
      <c r="BN81" s="146"/>
      <c r="BO81" s="146"/>
      <c r="BP81" s="146"/>
      <c r="BQ81" s="146"/>
      <c r="BR81" s="146"/>
      <c r="BS81" s="146"/>
      <c r="BT81" s="146"/>
      <c r="BU81" s="146"/>
      <c r="BV81" s="146"/>
      <c r="BW81" s="146"/>
      <c r="BX81" s="146"/>
      <c r="BY81" s="146"/>
      <c r="BZ81" s="146"/>
      <c r="CA81" s="146"/>
      <c r="CC81" s="59">
        <f>SUM(D81:AO81)-'A1'!L84-'A2'!Y84-'A3'!P85-'A3'!X85-'A3'!Z85*2</f>
        <v>0</v>
      </c>
    </row>
    <row r="82" spans="2:81" s="21" customFormat="1" ht="20.100000000000001" customHeight="1">
      <c r="B82" s="42"/>
      <c r="C82" s="52" t="s">
        <v>103</v>
      </c>
      <c r="D82" s="389"/>
      <c r="E82" s="389"/>
      <c r="F82" s="389"/>
      <c r="G82" s="389"/>
      <c r="H82" s="389"/>
      <c r="I82" s="389"/>
      <c r="J82" s="389"/>
      <c r="K82" s="389"/>
      <c r="L82" s="389"/>
      <c r="M82" s="389"/>
      <c r="N82" s="389"/>
      <c r="O82" s="389"/>
      <c r="P82" s="389"/>
      <c r="Q82" s="389"/>
      <c r="R82" s="389"/>
      <c r="S82" s="389"/>
      <c r="T82" s="389"/>
      <c r="U82" s="389"/>
      <c r="V82" s="389"/>
      <c r="W82" s="389"/>
      <c r="X82" s="389"/>
      <c r="Y82" s="389"/>
      <c r="Z82" s="389"/>
      <c r="AA82" s="389"/>
      <c r="AB82" s="389"/>
      <c r="AC82" s="389"/>
      <c r="AD82" s="389"/>
      <c r="AE82" s="389"/>
      <c r="AF82" s="389"/>
      <c r="AG82" s="389"/>
      <c r="AH82" s="389"/>
      <c r="AI82" s="389"/>
      <c r="AJ82" s="389"/>
      <c r="AK82" s="389"/>
      <c r="AL82" s="389"/>
      <c r="AM82" s="389"/>
      <c r="AN82" s="419"/>
      <c r="AO82" s="145"/>
      <c r="AQ82" s="146">
        <f t="shared" ref="AQ82:BJ82" si="55">+IF((D82&gt;D79),111,0)</f>
        <v>0</v>
      </c>
      <c r="AR82" s="146">
        <f t="shared" si="55"/>
        <v>0</v>
      </c>
      <c r="AS82" s="146">
        <f t="shared" si="55"/>
        <v>0</v>
      </c>
      <c r="AT82" s="146">
        <f t="shared" si="55"/>
        <v>0</v>
      </c>
      <c r="AU82" s="146">
        <f t="shared" si="55"/>
        <v>0</v>
      </c>
      <c r="AV82" s="146">
        <f t="shared" si="55"/>
        <v>0</v>
      </c>
      <c r="AW82" s="146">
        <f t="shared" si="55"/>
        <v>0</v>
      </c>
      <c r="AX82" s="146">
        <f t="shared" si="55"/>
        <v>0</v>
      </c>
      <c r="AY82" s="146">
        <f t="shared" si="55"/>
        <v>0</v>
      </c>
      <c r="AZ82" s="146">
        <f t="shared" si="55"/>
        <v>0</v>
      </c>
      <c r="BA82" s="146">
        <f t="shared" si="55"/>
        <v>0</v>
      </c>
      <c r="BB82" s="146">
        <f t="shared" si="55"/>
        <v>0</v>
      </c>
      <c r="BC82" s="146">
        <f t="shared" si="55"/>
        <v>0</v>
      </c>
      <c r="BD82" s="146">
        <f t="shared" si="55"/>
        <v>0</v>
      </c>
      <c r="BE82" s="146">
        <f t="shared" si="55"/>
        <v>0</v>
      </c>
      <c r="BF82" s="146">
        <f t="shared" si="55"/>
        <v>0</v>
      </c>
      <c r="BG82" s="146">
        <f t="shared" si="55"/>
        <v>0</v>
      </c>
      <c r="BH82" s="146">
        <f t="shared" si="55"/>
        <v>0</v>
      </c>
      <c r="BI82" s="146">
        <f t="shared" si="55"/>
        <v>0</v>
      </c>
      <c r="BJ82" s="146">
        <f t="shared" si="55"/>
        <v>0</v>
      </c>
      <c r="BK82" s="146">
        <f t="shared" ref="BK82:CA82" si="56">+IF((X82&gt;X79),111,0)</f>
        <v>0</v>
      </c>
      <c r="BL82" s="146">
        <f t="shared" si="56"/>
        <v>0</v>
      </c>
      <c r="BM82" s="146">
        <f t="shared" si="56"/>
        <v>0</v>
      </c>
      <c r="BN82" s="146">
        <f t="shared" si="56"/>
        <v>0</v>
      </c>
      <c r="BO82" s="146">
        <f t="shared" si="56"/>
        <v>0</v>
      </c>
      <c r="BP82" s="146">
        <f t="shared" si="56"/>
        <v>0</v>
      </c>
      <c r="BQ82" s="146">
        <f t="shared" si="56"/>
        <v>0</v>
      </c>
      <c r="BR82" s="146">
        <f t="shared" si="56"/>
        <v>0</v>
      </c>
      <c r="BS82" s="146">
        <f t="shared" si="56"/>
        <v>0</v>
      </c>
      <c r="BT82" s="146">
        <f t="shared" si="56"/>
        <v>0</v>
      </c>
      <c r="BU82" s="146">
        <f t="shared" si="56"/>
        <v>0</v>
      </c>
      <c r="BV82" s="146">
        <f t="shared" si="56"/>
        <v>0</v>
      </c>
      <c r="BW82" s="146">
        <f t="shared" si="56"/>
        <v>0</v>
      </c>
      <c r="BX82" s="146">
        <f t="shared" si="56"/>
        <v>0</v>
      </c>
      <c r="BY82" s="146">
        <f t="shared" si="56"/>
        <v>0</v>
      </c>
      <c r="BZ82" s="146">
        <f t="shared" si="56"/>
        <v>0</v>
      </c>
      <c r="CA82" s="146">
        <f t="shared" si="56"/>
        <v>0</v>
      </c>
      <c r="CC82" s="59">
        <f>SUM(D82:AO82)-'A1'!L85-'A2'!Y85-'A3'!P86-'A3'!X86-'A3'!Z86*2</f>
        <v>0</v>
      </c>
    </row>
    <row r="83" spans="2:81" s="11" customFormat="1" ht="30" customHeight="1">
      <c r="B83" s="45"/>
      <c r="C83" s="49" t="s">
        <v>59</v>
      </c>
      <c r="D83" s="392"/>
      <c r="E83" s="392"/>
      <c r="F83" s="392"/>
      <c r="G83" s="392"/>
      <c r="H83" s="392"/>
      <c r="I83" s="392"/>
      <c r="J83" s="392"/>
      <c r="K83" s="392"/>
      <c r="L83" s="392"/>
      <c r="M83" s="392"/>
      <c r="N83" s="392"/>
      <c r="O83" s="392"/>
      <c r="P83" s="392"/>
      <c r="Q83" s="392"/>
      <c r="R83" s="392"/>
      <c r="S83" s="392"/>
      <c r="T83" s="392"/>
      <c r="U83" s="392"/>
      <c r="V83" s="392"/>
      <c r="W83" s="392"/>
      <c r="X83" s="392"/>
      <c r="Y83" s="392"/>
      <c r="Z83" s="392"/>
      <c r="AA83" s="392"/>
      <c r="AB83" s="392"/>
      <c r="AC83" s="392"/>
      <c r="AD83" s="392"/>
      <c r="AE83" s="392"/>
      <c r="AF83" s="392"/>
      <c r="AG83" s="392"/>
      <c r="AH83" s="392"/>
      <c r="AI83" s="392"/>
      <c r="AJ83" s="392"/>
      <c r="AK83" s="392"/>
      <c r="AL83" s="392"/>
      <c r="AM83" s="392"/>
      <c r="AN83" s="383"/>
      <c r="AO83" s="144"/>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C83" s="39"/>
    </row>
    <row r="84" spans="2:81" s="11" customFormat="1" ht="20.100000000000001" customHeight="1">
      <c r="B84" s="46"/>
      <c r="C84" s="188" t="s">
        <v>148</v>
      </c>
      <c r="D84" s="384"/>
      <c r="E84" s="384"/>
      <c r="F84" s="384"/>
      <c r="G84" s="384"/>
      <c r="H84" s="384"/>
      <c r="I84" s="384"/>
      <c r="J84" s="384"/>
      <c r="K84" s="384"/>
      <c r="L84" s="384"/>
      <c r="M84" s="384"/>
      <c r="N84" s="384"/>
      <c r="O84" s="384"/>
      <c r="P84" s="384"/>
      <c r="Q84" s="384"/>
      <c r="R84" s="384"/>
      <c r="S84" s="384"/>
      <c r="T84" s="384"/>
      <c r="U84" s="384"/>
      <c r="V84" s="384"/>
      <c r="W84" s="384"/>
      <c r="X84" s="384"/>
      <c r="Y84" s="384"/>
      <c r="Z84" s="384"/>
      <c r="AA84" s="384"/>
      <c r="AB84" s="384"/>
      <c r="AC84" s="384"/>
      <c r="AD84" s="384"/>
      <c r="AE84" s="384"/>
      <c r="AF84" s="384"/>
      <c r="AG84" s="384"/>
      <c r="AH84" s="384"/>
      <c r="AI84" s="384"/>
      <c r="AJ84" s="384"/>
      <c r="AK84" s="384"/>
      <c r="AL84" s="384"/>
      <c r="AM84" s="384"/>
      <c r="AN84" s="419"/>
      <c r="AO84" s="147"/>
      <c r="AQ84" s="59">
        <f t="shared" ref="AQ84:CA84" si="57">+D79-SUM(D84:D89)</f>
        <v>0</v>
      </c>
      <c r="AR84" s="59">
        <f t="shared" si="57"/>
        <v>0</v>
      </c>
      <c r="AS84" s="59">
        <f t="shared" si="57"/>
        <v>0</v>
      </c>
      <c r="AT84" s="59">
        <f t="shared" si="57"/>
        <v>0</v>
      </c>
      <c r="AU84" s="59">
        <f t="shared" si="57"/>
        <v>0</v>
      </c>
      <c r="AV84" s="59">
        <f t="shared" si="57"/>
        <v>0</v>
      </c>
      <c r="AW84" s="59">
        <f t="shared" si="57"/>
        <v>0</v>
      </c>
      <c r="AX84" s="59">
        <f t="shared" si="57"/>
        <v>0</v>
      </c>
      <c r="AY84" s="59">
        <f t="shared" si="57"/>
        <v>0</v>
      </c>
      <c r="AZ84" s="59">
        <f t="shared" si="57"/>
        <v>0</v>
      </c>
      <c r="BA84" s="59">
        <f t="shared" si="57"/>
        <v>0</v>
      </c>
      <c r="BB84" s="59">
        <f t="shared" si="57"/>
        <v>0</v>
      </c>
      <c r="BC84" s="59">
        <f t="shared" si="57"/>
        <v>0</v>
      </c>
      <c r="BD84" s="59">
        <f t="shared" si="57"/>
        <v>0</v>
      </c>
      <c r="BE84" s="59">
        <f t="shared" si="57"/>
        <v>0</v>
      </c>
      <c r="BF84" s="59">
        <f t="shared" si="57"/>
        <v>0</v>
      </c>
      <c r="BG84" s="59">
        <f t="shared" si="57"/>
        <v>0</v>
      </c>
      <c r="BH84" s="59">
        <f t="shared" si="57"/>
        <v>0</v>
      </c>
      <c r="BI84" s="59">
        <f t="shared" si="57"/>
        <v>0</v>
      </c>
      <c r="BJ84" s="59">
        <f t="shared" si="57"/>
        <v>0</v>
      </c>
      <c r="BK84" s="59">
        <f t="shared" si="57"/>
        <v>0</v>
      </c>
      <c r="BL84" s="59">
        <f t="shared" si="57"/>
        <v>0</v>
      </c>
      <c r="BM84" s="59">
        <f t="shared" si="57"/>
        <v>0</v>
      </c>
      <c r="BN84" s="59">
        <f t="shared" si="57"/>
        <v>0</v>
      </c>
      <c r="BO84" s="59">
        <f t="shared" si="57"/>
        <v>0</v>
      </c>
      <c r="BP84" s="59">
        <f t="shared" si="57"/>
        <v>0</v>
      </c>
      <c r="BQ84" s="59">
        <f t="shared" si="57"/>
        <v>0</v>
      </c>
      <c r="BR84" s="59">
        <f t="shared" si="57"/>
        <v>0</v>
      </c>
      <c r="BS84" s="59">
        <f t="shared" si="57"/>
        <v>0</v>
      </c>
      <c r="BT84" s="59">
        <f t="shared" si="57"/>
        <v>0</v>
      </c>
      <c r="BU84" s="59">
        <f t="shared" si="57"/>
        <v>0</v>
      </c>
      <c r="BV84" s="59">
        <f t="shared" si="57"/>
        <v>0</v>
      </c>
      <c r="BW84" s="59">
        <f t="shared" si="57"/>
        <v>0</v>
      </c>
      <c r="BX84" s="59">
        <f t="shared" si="57"/>
        <v>0</v>
      </c>
      <c r="BY84" s="59">
        <f t="shared" si="57"/>
        <v>0</v>
      </c>
      <c r="BZ84" s="59">
        <f t="shared" si="57"/>
        <v>0</v>
      </c>
      <c r="CA84" s="59">
        <f t="shared" si="57"/>
        <v>0</v>
      </c>
      <c r="CC84" s="59">
        <f>SUM(D84:AO84)-'A1'!L89-'A2'!Y89-'A3'!P91-'A3'!X91-'A3'!Z91*2</f>
        <v>0</v>
      </c>
    </row>
    <row r="85" spans="2:81" s="11" customFormat="1" ht="20.100000000000001" customHeight="1">
      <c r="B85" s="46"/>
      <c r="C85" s="188" t="s">
        <v>149</v>
      </c>
      <c r="D85" s="384"/>
      <c r="E85" s="384"/>
      <c r="F85" s="384"/>
      <c r="G85" s="384"/>
      <c r="H85" s="384"/>
      <c r="I85" s="384"/>
      <c r="J85" s="384"/>
      <c r="K85" s="384"/>
      <c r="L85" s="384"/>
      <c r="M85" s="384"/>
      <c r="N85" s="384"/>
      <c r="O85" s="384"/>
      <c r="P85" s="384"/>
      <c r="Q85" s="384"/>
      <c r="R85" s="384"/>
      <c r="S85" s="384"/>
      <c r="T85" s="384"/>
      <c r="U85" s="384"/>
      <c r="V85" s="384"/>
      <c r="W85" s="384"/>
      <c r="X85" s="384"/>
      <c r="Y85" s="384"/>
      <c r="Z85" s="384"/>
      <c r="AA85" s="384"/>
      <c r="AB85" s="384"/>
      <c r="AC85" s="384"/>
      <c r="AD85" s="384"/>
      <c r="AE85" s="384"/>
      <c r="AF85" s="384"/>
      <c r="AG85" s="384"/>
      <c r="AH85" s="384"/>
      <c r="AI85" s="384"/>
      <c r="AJ85" s="384"/>
      <c r="AK85" s="384"/>
      <c r="AL85" s="384"/>
      <c r="AM85" s="384"/>
      <c r="AN85" s="419"/>
      <c r="AO85" s="147"/>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C85" s="59">
        <f>SUM(D85:AO85)-'A1'!L90-'A2'!Y90-'A3'!P92-'A3'!X92-'A3'!Z92*2</f>
        <v>0</v>
      </c>
    </row>
    <row r="86" spans="2:81" s="11" customFormat="1" ht="20.100000000000001" customHeight="1">
      <c r="B86" s="46"/>
      <c r="C86" s="51" t="s">
        <v>191</v>
      </c>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c r="AI86" s="384"/>
      <c r="AJ86" s="384"/>
      <c r="AK86" s="384"/>
      <c r="AL86" s="384"/>
      <c r="AM86" s="384"/>
      <c r="AN86" s="419"/>
      <c r="AO86" s="144"/>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C86" s="59">
        <f>SUM(D86:AO86)-'A1'!L91-'A2'!Y91-'A3'!P93-'A3'!X93-'A3'!Z93*2</f>
        <v>0</v>
      </c>
    </row>
    <row r="87" spans="2:81" s="11" customFormat="1" ht="20.100000000000001" customHeight="1">
      <c r="B87" s="46"/>
      <c r="C87" s="51" t="s">
        <v>192</v>
      </c>
      <c r="D87" s="384"/>
      <c r="E87" s="384"/>
      <c r="F87" s="384"/>
      <c r="G87" s="384"/>
      <c r="H87" s="384"/>
      <c r="I87" s="384"/>
      <c r="J87" s="384"/>
      <c r="K87" s="384"/>
      <c r="L87" s="384"/>
      <c r="M87" s="384"/>
      <c r="N87" s="384"/>
      <c r="O87" s="384"/>
      <c r="P87" s="384"/>
      <c r="Q87" s="384"/>
      <c r="R87" s="384"/>
      <c r="S87" s="384"/>
      <c r="T87" s="384"/>
      <c r="U87" s="384"/>
      <c r="V87" s="384"/>
      <c r="W87" s="384"/>
      <c r="X87" s="384"/>
      <c r="Y87" s="384"/>
      <c r="Z87" s="384"/>
      <c r="AA87" s="384"/>
      <c r="AB87" s="384"/>
      <c r="AC87" s="384"/>
      <c r="AD87" s="384"/>
      <c r="AE87" s="384"/>
      <c r="AF87" s="384"/>
      <c r="AG87" s="384"/>
      <c r="AH87" s="384"/>
      <c r="AI87" s="384"/>
      <c r="AJ87" s="384"/>
      <c r="AK87" s="384"/>
      <c r="AL87" s="384"/>
      <c r="AM87" s="384"/>
      <c r="AN87" s="419"/>
      <c r="AO87" s="144"/>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C87" s="59">
        <f>SUM(D87:AO87)-'A1'!L92-'A2'!Y92-'A3'!P94-'A3'!X94-'A3'!Z94*2</f>
        <v>0</v>
      </c>
    </row>
    <row r="88" spans="2:81" s="11" customFormat="1" ht="20.100000000000001" customHeight="1">
      <c r="B88" s="46"/>
      <c r="C88" s="51" t="s">
        <v>193</v>
      </c>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c r="AI88" s="384"/>
      <c r="AJ88" s="384"/>
      <c r="AK88" s="384"/>
      <c r="AL88" s="384"/>
      <c r="AM88" s="384"/>
      <c r="AN88" s="419"/>
      <c r="AO88" s="144"/>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C88" s="59">
        <f>SUM(D88:AO88)-'A1'!L93-'A2'!Y93-'A3'!P95-'A3'!X95-'A3'!Z95*2</f>
        <v>0</v>
      </c>
    </row>
    <row r="89" spans="2:81" s="11" customFormat="1" ht="20.100000000000001" customHeight="1">
      <c r="B89" s="45"/>
      <c r="C89" s="51" t="s">
        <v>194</v>
      </c>
      <c r="D89" s="384"/>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384"/>
      <c r="AJ89" s="384"/>
      <c r="AK89" s="384"/>
      <c r="AL89" s="384"/>
      <c r="AM89" s="384"/>
      <c r="AN89" s="419"/>
      <c r="AO89" s="144"/>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C89" s="59">
        <f>SUM(D89:AO89)-'A1'!L94-'A2'!Y94-'A3'!P96-'A3'!X96-'A3'!Z96*2</f>
        <v>0</v>
      </c>
    </row>
    <row r="90" spans="2:81" s="11" customFormat="1" ht="30" customHeight="1">
      <c r="B90" s="201"/>
      <c r="C90" s="49" t="s">
        <v>125</v>
      </c>
      <c r="D90" s="392"/>
      <c r="E90" s="392"/>
      <c r="F90" s="392"/>
      <c r="G90" s="392"/>
      <c r="H90" s="392"/>
      <c r="I90" s="392"/>
      <c r="J90" s="392"/>
      <c r="K90" s="392"/>
      <c r="L90" s="392"/>
      <c r="M90" s="392"/>
      <c r="N90" s="392"/>
      <c r="O90" s="392"/>
      <c r="P90" s="392"/>
      <c r="Q90" s="392"/>
      <c r="R90" s="392"/>
      <c r="S90" s="392"/>
      <c r="T90" s="392"/>
      <c r="U90" s="392"/>
      <c r="V90" s="392"/>
      <c r="W90" s="392"/>
      <c r="X90" s="392"/>
      <c r="Y90" s="392"/>
      <c r="Z90" s="392"/>
      <c r="AA90" s="392"/>
      <c r="AB90" s="392"/>
      <c r="AC90" s="392"/>
      <c r="AD90" s="392"/>
      <c r="AE90" s="392"/>
      <c r="AF90" s="392"/>
      <c r="AG90" s="392"/>
      <c r="AH90" s="392"/>
      <c r="AI90" s="392"/>
      <c r="AJ90" s="392"/>
      <c r="AK90" s="392"/>
      <c r="AL90" s="392"/>
      <c r="AM90" s="392"/>
      <c r="AN90" s="383"/>
      <c r="AO90" s="144"/>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C90" s="231"/>
    </row>
    <row r="91" spans="2:81" s="11" customFormat="1" ht="20.100000000000001" customHeight="1">
      <c r="B91" s="45"/>
      <c r="C91" s="50" t="s">
        <v>10</v>
      </c>
      <c r="D91" s="385">
        <f t="shared" ref="D91:AN91" si="58">SUM(D92:D93)</f>
        <v>0</v>
      </c>
      <c r="E91" s="385">
        <f t="shared" si="58"/>
        <v>0</v>
      </c>
      <c r="F91" s="385">
        <f t="shared" si="58"/>
        <v>0</v>
      </c>
      <c r="G91" s="385">
        <f t="shared" si="58"/>
        <v>0</v>
      </c>
      <c r="H91" s="385">
        <f t="shared" si="58"/>
        <v>0</v>
      </c>
      <c r="I91" s="385">
        <f t="shared" si="58"/>
        <v>0</v>
      </c>
      <c r="J91" s="385">
        <f t="shared" si="58"/>
        <v>0</v>
      </c>
      <c r="K91" s="385">
        <f t="shared" si="58"/>
        <v>0</v>
      </c>
      <c r="L91" s="385">
        <f t="shared" si="58"/>
        <v>0</v>
      </c>
      <c r="M91" s="385">
        <f t="shared" si="58"/>
        <v>0</v>
      </c>
      <c r="N91" s="385">
        <f t="shared" si="58"/>
        <v>0</v>
      </c>
      <c r="O91" s="385">
        <f t="shared" si="58"/>
        <v>0</v>
      </c>
      <c r="P91" s="385">
        <f t="shared" si="58"/>
        <v>0</v>
      </c>
      <c r="Q91" s="385">
        <f t="shared" si="58"/>
        <v>0</v>
      </c>
      <c r="R91" s="385">
        <f t="shared" si="58"/>
        <v>0</v>
      </c>
      <c r="S91" s="385">
        <f t="shared" si="58"/>
        <v>0</v>
      </c>
      <c r="T91" s="385">
        <f t="shared" si="58"/>
        <v>0</v>
      </c>
      <c r="U91" s="385">
        <f t="shared" si="58"/>
        <v>0</v>
      </c>
      <c r="V91" s="385">
        <f t="shared" si="58"/>
        <v>0</v>
      </c>
      <c r="W91" s="385">
        <f t="shared" si="58"/>
        <v>0</v>
      </c>
      <c r="X91" s="385">
        <f t="shared" si="58"/>
        <v>0</v>
      </c>
      <c r="Y91" s="385">
        <f t="shared" si="58"/>
        <v>0</v>
      </c>
      <c r="Z91" s="385">
        <f t="shared" si="58"/>
        <v>0</v>
      </c>
      <c r="AA91" s="385">
        <f t="shared" si="58"/>
        <v>0</v>
      </c>
      <c r="AB91" s="385">
        <f t="shared" si="58"/>
        <v>0</v>
      </c>
      <c r="AC91" s="385">
        <f t="shared" si="58"/>
        <v>0</v>
      </c>
      <c r="AD91" s="385">
        <f t="shared" si="58"/>
        <v>0</v>
      </c>
      <c r="AE91" s="385">
        <f t="shared" si="58"/>
        <v>0</v>
      </c>
      <c r="AF91" s="385">
        <f t="shared" si="58"/>
        <v>0</v>
      </c>
      <c r="AG91" s="385">
        <f t="shared" si="58"/>
        <v>0</v>
      </c>
      <c r="AH91" s="385">
        <f t="shared" si="58"/>
        <v>0</v>
      </c>
      <c r="AI91" s="385">
        <f t="shared" si="58"/>
        <v>0</v>
      </c>
      <c r="AJ91" s="385">
        <f t="shared" si="58"/>
        <v>0</v>
      </c>
      <c r="AK91" s="385">
        <f t="shared" si="58"/>
        <v>0</v>
      </c>
      <c r="AL91" s="385">
        <f t="shared" si="58"/>
        <v>0</v>
      </c>
      <c r="AM91" s="385">
        <f t="shared" si="58"/>
        <v>0</v>
      </c>
      <c r="AN91" s="386">
        <f t="shared" si="58"/>
        <v>0</v>
      </c>
      <c r="AO91" s="144"/>
      <c r="AQ91" s="59">
        <f t="shared" ref="AQ91:BJ91" si="59">+D91-SUM(D92:D93)</f>
        <v>0</v>
      </c>
      <c r="AR91" s="59">
        <f t="shared" si="59"/>
        <v>0</v>
      </c>
      <c r="AS91" s="59">
        <f t="shared" si="59"/>
        <v>0</v>
      </c>
      <c r="AT91" s="59">
        <f t="shared" si="59"/>
        <v>0</v>
      </c>
      <c r="AU91" s="59">
        <f t="shared" si="59"/>
        <v>0</v>
      </c>
      <c r="AV91" s="59">
        <f t="shared" si="59"/>
        <v>0</v>
      </c>
      <c r="AW91" s="59">
        <f t="shared" si="59"/>
        <v>0</v>
      </c>
      <c r="AX91" s="59">
        <f t="shared" si="59"/>
        <v>0</v>
      </c>
      <c r="AY91" s="59">
        <f t="shared" si="59"/>
        <v>0</v>
      </c>
      <c r="AZ91" s="59">
        <f t="shared" si="59"/>
        <v>0</v>
      </c>
      <c r="BA91" s="59">
        <f t="shared" si="59"/>
        <v>0</v>
      </c>
      <c r="BB91" s="59">
        <f t="shared" si="59"/>
        <v>0</v>
      </c>
      <c r="BC91" s="59">
        <f t="shared" si="59"/>
        <v>0</v>
      </c>
      <c r="BD91" s="59">
        <f t="shared" si="59"/>
        <v>0</v>
      </c>
      <c r="BE91" s="59">
        <f t="shared" si="59"/>
        <v>0</v>
      </c>
      <c r="BF91" s="59">
        <f t="shared" si="59"/>
        <v>0</v>
      </c>
      <c r="BG91" s="59">
        <f t="shared" si="59"/>
        <v>0</v>
      </c>
      <c r="BH91" s="59">
        <f t="shared" si="59"/>
        <v>0</v>
      </c>
      <c r="BI91" s="59">
        <f t="shared" si="59"/>
        <v>0</v>
      </c>
      <c r="BJ91" s="59">
        <f t="shared" si="59"/>
        <v>0</v>
      </c>
      <c r="BK91" s="59">
        <f t="shared" ref="BK91:CA91" si="60">+X91-SUM(X92:X93)</f>
        <v>0</v>
      </c>
      <c r="BL91" s="59">
        <f t="shared" si="60"/>
        <v>0</v>
      </c>
      <c r="BM91" s="59">
        <f t="shared" si="60"/>
        <v>0</v>
      </c>
      <c r="BN91" s="59">
        <f t="shared" si="60"/>
        <v>0</v>
      </c>
      <c r="BO91" s="59">
        <f t="shared" si="60"/>
        <v>0</v>
      </c>
      <c r="BP91" s="59">
        <f t="shared" si="60"/>
        <v>0</v>
      </c>
      <c r="BQ91" s="59">
        <f t="shared" si="60"/>
        <v>0</v>
      </c>
      <c r="BR91" s="59">
        <f t="shared" si="60"/>
        <v>0</v>
      </c>
      <c r="BS91" s="59">
        <f t="shared" si="60"/>
        <v>0</v>
      </c>
      <c r="BT91" s="59">
        <f t="shared" si="60"/>
        <v>0</v>
      </c>
      <c r="BU91" s="59">
        <f t="shared" si="60"/>
        <v>0</v>
      </c>
      <c r="BV91" s="59">
        <f t="shared" si="60"/>
        <v>0</v>
      </c>
      <c r="BW91" s="59">
        <f t="shared" si="60"/>
        <v>0</v>
      </c>
      <c r="BX91" s="59">
        <f t="shared" si="60"/>
        <v>0</v>
      </c>
      <c r="BY91" s="59">
        <f t="shared" si="60"/>
        <v>0</v>
      </c>
      <c r="BZ91" s="59">
        <f t="shared" si="60"/>
        <v>0</v>
      </c>
      <c r="CA91" s="59">
        <f t="shared" si="60"/>
        <v>0</v>
      </c>
      <c r="CC91" s="59">
        <f>SUM(D91:AO91)-'A1'!L96-'A2'!Y96-'A3'!P98-'A3'!X98-'A3'!Z98*2</f>
        <v>0</v>
      </c>
    </row>
    <row r="92" spans="2:81" s="11" customFormat="1" ht="20.100000000000001" customHeight="1">
      <c r="B92" s="46"/>
      <c r="C92" s="38" t="s">
        <v>52</v>
      </c>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c r="AK92" s="384"/>
      <c r="AL92" s="384"/>
      <c r="AM92" s="384"/>
      <c r="AN92" s="419"/>
      <c r="AO92" s="144"/>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C92" s="59">
        <f>SUM(D92:AO92)-'A1'!L97-'A2'!Y97-'A3'!P99-'A3'!X99-'A3'!Z99*2</f>
        <v>0</v>
      </c>
    </row>
    <row r="93" spans="2:81" s="11" customFormat="1" ht="20.100000000000001" customHeight="1">
      <c r="B93" s="46"/>
      <c r="C93" s="38" t="s">
        <v>53</v>
      </c>
      <c r="D93" s="384"/>
      <c r="E93" s="384"/>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c r="AI93" s="384"/>
      <c r="AJ93" s="384"/>
      <c r="AK93" s="384"/>
      <c r="AL93" s="384"/>
      <c r="AM93" s="384"/>
      <c r="AN93" s="419"/>
      <c r="AO93" s="144"/>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C93" s="59">
        <f>SUM(D93:AO93)-'A1'!L98-'A2'!Y98-'A3'!P100-'A3'!X100-'A3'!Z100*2</f>
        <v>0</v>
      </c>
    </row>
    <row r="94" spans="2:81" s="11" customFormat="1" ht="20.100000000000001" customHeight="1">
      <c r="B94" s="45"/>
      <c r="C94" s="37" t="s">
        <v>11</v>
      </c>
      <c r="D94" s="385">
        <f t="shared" ref="D94:AN94" si="61">SUM(D95:D96)</f>
        <v>0</v>
      </c>
      <c r="E94" s="385">
        <f t="shared" si="61"/>
        <v>0</v>
      </c>
      <c r="F94" s="385">
        <f t="shared" si="61"/>
        <v>0</v>
      </c>
      <c r="G94" s="385">
        <f t="shared" si="61"/>
        <v>0</v>
      </c>
      <c r="H94" s="385">
        <f t="shared" si="61"/>
        <v>0</v>
      </c>
      <c r="I94" s="385">
        <f t="shared" si="61"/>
        <v>0</v>
      </c>
      <c r="J94" s="385">
        <f t="shared" si="61"/>
        <v>0</v>
      </c>
      <c r="K94" s="385">
        <f t="shared" si="61"/>
        <v>0</v>
      </c>
      <c r="L94" s="385">
        <f t="shared" si="61"/>
        <v>0</v>
      </c>
      <c r="M94" s="385">
        <f t="shared" si="61"/>
        <v>0</v>
      </c>
      <c r="N94" s="385">
        <f t="shared" si="61"/>
        <v>0</v>
      </c>
      <c r="O94" s="385">
        <f t="shared" si="61"/>
        <v>0</v>
      </c>
      <c r="P94" s="385">
        <f t="shared" si="61"/>
        <v>0</v>
      </c>
      <c r="Q94" s="385">
        <f t="shared" si="61"/>
        <v>0</v>
      </c>
      <c r="R94" s="385">
        <f t="shared" si="61"/>
        <v>0</v>
      </c>
      <c r="S94" s="385">
        <f t="shared" si="61"/>
        <v>0</v>
      </c>
      <c r="T94" s="385">
        <f t="shared" si="61"/>
        <v>0</v>
      </c>
      <c r="U94" s="385">
        <f t="shared" si="61"/>
        <v>0</v>
      </c>
      <c r="V94" s="385">
        <f t="shared" si="61"/>
        <v>0</v>
      </c>
      <c r="W94" s="385">
        <f t="shared" si="61"/>
        <v>0</v>
      </c>
      <c r="X94" s="385">
        <f t="shared" si="61"/>
        <v>0</v>
      </c>
      <c r="Y94" s="385">
        <f t="shared" si="61"/>
        <v>0</v>
      </c>
      <c r="Z94" s="385">
        <f t="shared" si="61"/>
        <v>0</v>
      </c>
      <c r="AA94" s="385">
        <f t="shared" si="61"/>
        <v>0</v>
      </c>
      <c r="AB94" s="385">
        <f t="shared" si="61"/>
        <v>0</v>
      </c>
      <c r="AC94" s="385">
        <f t="shared" si="61"/>
        <v>0</v>
      </c>
      <c r="AD94" s="385">
        <f t="shared" si="61"/>
        <v>0</v>
      </c>
      <c r="AE94" s="385">
        <f t="shared" si="61"/>
        <v>0</v>
      </c>
      <c r="AF94" s="385">
        <f t="shared" si="61"/>
        <v>0</v>
      </c>
      <c r="AG94" s="385">
        <f t="shared" si="61"/>
        <v>0</v>
      </c>
      <c r="AH94" s="385">
        <f t="shared" si="61"/>
        <v>0</v>
      </c>
      <c r="AI94" s="385">
        <f t="shared" si="61"/>
        <v>0</v>
      </c>
      <c r="AJ94" s="385">
        <f t="shared" si="61"/>
        <v>0</v>
      </c>
      <c r="AK94" s="385">
        <f t="shared" si="61"/>
        <v>0</v>
      </c>
      <c r="AL94" s="385">
        <f t="shared" si="61"/>
        <v>0</v>
      </c>
      <c r="AM94" s="385">
        <f t="shared" si="61"/>
        <v>0</v>
      </c>
      <c r="AN94" s="386">
        <f t="shared" si="61"/>
        <v>0</v>
      </c>
      <c r="AO94" s="144"/>
      <c r="AQ94" s="59">
        <f t="shared" ref="AQ94:BJ94" si="62">+D94-SUM(D95:D96)</f>
        <v>0</v>
      </c>
      <c r="AR94" s="59">
        <f t="shared" si="62"/>
        <v>0</v>
      </c>
      <c r="AS94" s="59">
        <f t="shared" si="62"/>
        <v>0</v>
      </c>
      <c r="AT94" s="59">
        <f t="shared" si="62"/>
        <v>0</v>
      </c>
      <c r="AU94" s="59">
        <f t="shared" si="62"/>
        <v>0</v>
      </c>
      <c r="AV94" s="59">
        <f t="shared" si="62"/>
        <v>0</v>
      </c>
      <c r="AW94" s="59">
        <f t="shared" si="62"/>
        <v>0</v>
      </c>
      <c r="AX94" s="59">
        <f t="shared" si="62"/>
        <v>0</v>
      </c>
      <c r="AY94" s="59">
        <f t="shared" si="62"/>
        <v>0</v>
      </c>
      <c r="AZ94" s="59">
        <f t="shared" si="62"/>
        <v>0</v>
      </c>
      <c r="BA94" s="59">
        <f t="shared" si="62"/>
        <v>0</v>
      </c>
      <c r="BB94" s="59">
        <f t="shared" si="62"/>
        <v>0</v>
      </c>
      <c r="BC94" s="59">
        <f t="shared" si="62"/>
        <v>0</v>
      </c>
      <c r="BD94" s="59">
        <f t="shared" si="62"/>
        <v>0</v>
      </c>
      <c r="BE94" s="59">
        <f t="shared" si="62"/>
        <v>0</v>
      </c>
      <c r="BF94" s="59">
        <f t="shared" si="62"/>
        <v>0</v>
      </c>
      <c r="BG94" s="59">
        <f t="shared" si="62"/>
        <v>0</v>
      </c>
      <c r="BH94" s="59">
        <f t="shared" si="62"/>
        <v>0</v>
      </c>
      <c r="BI94" s="59">
        <f t="shared" si="62"/>
        <v>0</v>
      </c>
      <c r="BJ94" s="59">
        <f t="shared" si="62"/>
        <v>0</v>
      </c>
      <c r="BK94" s="59">
        <f t="shared" ref="BK94:CA94" si="63">+X94-SUM(X95:X96)</f>
        <v>0</v>
      </c>
      <c r="BL94" s="59">
        <f t="shared" si="63"/>
        <v>0</v>
      </c>
      <c r="BM94" s="59">
        <f t="shared" si="63"/>
        <v>0</v>
      </c>
      <c r="BN94" s="59">
        <f t="shared" si="63"/>
        <v>0</v>
      </c>
      <c r="BO94" s="59">
        <f t="shared" si="63"/>
        <v>0</v>
      </c>
      <c r="BP94" s="59">
        <f t="shared" si="63"/>
        <v>0</v>
      </c>
      <c r="BQ94" s="59">
        <f t="shared" si="63"/>
        <v>0</v>
      </c>
      <c r="BR94" s="59">
        <f t="shared" si="63"/>
        <v>0</v>
      </c>
      <c r="BS94" s="59">
        <f t="shared" si="63"/>
        <v>0</v>
      </c>
      <c r="BT94" s="59">
        <f t="shared" si="63"/>
        <v>0</v>
      </c>
      <c r="BU94" s="59">
        <f t="shared" si="63"/>
        <v>0</v>
      </c>
      <c r="BV94" s="59">
        <f t="shared" si="63"/>
        <v>0</v>
      </c>
      <c r="BW94" s="59">
        <f t="shared" si="63"/>
        <v>0</v>
      </c>
      <c r="BX94" s="59">
        <f t="shared" si="63"/>
        <v>0</v>
      </c>
      <c r="BY94" s="59">
        <f t="shared" si="63"/>
        <v>0</v>
      </c>
      <c r="BZ94" s="59">
        <f t="shared" si="63"/>
        <v>0</v>
      </c>
      <c r="CA94" s="59">
        <f t="shared" si="63"/>
        <v>0</v>
      </c>
      <c r="CC94" s="59">
        <f>SUM(D94:AO94)-'A1'!L99-'A2'!Y99-'A3'!P101-'A3'!X101-'A3'!Z101*2</f>
        <v>0</v>
      </c>
    </row>
    <row r="95" spans="2:81" s="11" customFormat="1" ht="20.100000000000001" customHeight="1">
      <c r="B95" s="45"/>
      <c r="C95" s="38" t="s">
        <v>52</v>
      </c>
      <c r="D95" s="384"/>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c r="AI95" s="384"/>
      <c r="AJ95" s="384"/>
      <c r="AK95" s="384"/>
      <c r="AL95" s="384"/>
      <c r="AM95" s="384"/>
      <c r="AN95" s="419"/>
      <c r="AO95" s="144"/>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C95" s="59">
        <f>SUM(D95:AO95)-'A1'!L100-'A2'!Y100-'A3'!P102-'A3'!X102-'A3'!Z102*2</f>
        <v>0</v>
      </c>
    </row>
    <row r="96" spans="2:81" s="11" customFormat="1" ht="20.100000000000001" customHeight="1">
      <c r="B96" s="45"/>
      <c r="C96" s="38" t="s">
        <v>53</v>
      </c>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c r="AI96" s="384"/>
      <c r="AJ96" s="384"/>
      <c r="AK96" s="384"/>
      <c r="AL96" s="384"/>
      <c r="AM96" s="384"/>
      <c r="AN96" s="419"/>
      <c r="AO96" s="144"/>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C96" s="59">
        <f>SUM(D96:AO96)-'A1'!L101-'A2'!Y101-'A3'!P103-'A3'!X103-'A3'!Z103*2</f>
        <v>0</v>
      </c>
    </row>
    <row r="97" spans="2:81" s="11" customFormat="1" ht="20.100000000000001" customHeight="1">
      <c r="B97" s="45"/>
      <c r="C97" s="38"/>
      <c r="D97" s="385"/>
      <c r="E97" s="385"/>
      <c r="F97" s="385"/>
      <c r="G97" s="385"/>
      <c r="H97" s="385"/>
      <c r="I97" s="385"/>
      <c r="J97" s="385"/>
      <c r="K97" s="385"/>
      <c r="L97" s="385"/>
      <c r="M97" s="385"/>
      <c r="N97" s="385"/>
      <c r="O97" s="385"/>
      <c r="P97" s="385"/>
      <c r="Q97" s="385"/>
      <c r="R97" s="385"/>
      <c r="S97" s="385"/>
      <c r="T97" s="385"/>
      <c r="U97" s="385"/>
      <c r="V97" s="385"/>
      <c r="W97" s="385"/>
      <c r="X97" s="385"/>
      <c r="Y97" s="385"/>
      <c r="Z97" s="385"/>
      <c r="AA97" s="385"/>
      <c r="AB97" s="385"/>
      <c r="AC97" s="385"/>
      <c r="AD97" s="385"/>
      <c r="AE97" s="385"/>
      <c r="AF97" s="385"/>
      <c r="AG97" s="385"/>
      <c r="AH97" s="385"/>
      <c r="AI97" s="385"/>
      <c r="AJ97" s="385"/>
      <c r="AK97" s="385"/>
      <c r="AL97" s="385"/>
      <c r="AM97" s="385"/>
      <c r="AN97" s="386"/>
      <c r="AO97" s="144"/>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C97" s="59"/>
    </row>
    <row r="98" spans="2:81" s="11" customFormat="1" ht="20.100000000000001" customHeight="1">
      <c r="B98" s="46"/>
      <c r="C98" s="38" t="s">
        <v>78</v>
      </c>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c r="AI98" s="384"/>
      <c r="AJ98" s="384"/>
      <c r="AK98" s="384"/>
      <c r="AL98" s="384"/>
      <c r="AM98" s="384"/>
      <c r="AN98" s="419"/>
      <c r="AO98" s="144"/>
      <c r="AQ98" s="59">
        <f t="shared" ref="AQ98:BJ98" si="64">+D94-SUM(D98:D103)</f>
        <v>0</v>
      </c>
      <c r="AR98" s="59">
        <f t="shared" si="64"/>
        <v>0</v>
      </c>
      <c r="AS98" s="59">
        <f t="shared" si="64"/>
        <v>0</v>
      </c>
      <c r="AT98" s="59">
        <f t="shared" si="64"/>
        <v>0</v>
      </c>
      <c r="AU98" s="59">
        <f t="shared" si="64"/>
        <v>0</v>
      </c>
      <c r="AV98" s="59">
        <f t="shared" si="64"/>
        <v>0</v>
      </c>
      <c r="AW98" s="59">
        <f t="shared" si="64"/>
        <v>0</v>
      </c>
      <c r="AX98" s="59">
        <f t="shared" si="64"/>
        <v>0</v>
      </c>
      <c r="AY98" s="59">
        <f t="shared" si="64"/>
        <v>0</v>
      </c>
      <c r="AZ98" s="59">
        <f t="shared" si="64"/>
        <v>0</v>
      </c>
      <c r="BA98" s="59">
        <f t="shared" si="64"/>
        <v>0</v>
      </c>
      <c r="BB98" s="59">
        <f t="shared" si="64"/>
        <v>0</v>
      </c>
      <c r="BC98" s="59">
        <f t="shared" si="64"/>
        <v>0</v>
      </c>
      <c r="BD98" s="59">
        <f t="shared" si="64"/>
        <v>0</v>
      </c>
      <c r="BE98" s="59">
        <f t="shared" si="64"/>
        <v>0</v>
      </c>
      <c r="BF98" s="59">
        <f t="shared" si="64"/>
        <v>0</v>
      </c>
      <c r="BG98" s="59">
        <f t="shared" si="64"/>
        <v>0</v>
      </c>
      <c r="BH98" s="59">
        <f t="shared" si="64"/>
        <v>0</v>
      </c>
      <c r="BI98" s="59">
        <f t="shared" si="64"/>
        <v>0</v>
      </c>
      <c r="BJ98" s="59">
        <f t="shared" si="64"/>
        <v>0</v>
      </c>
      <c r="BK98" s="59">
        <f t="shared" ref="BK98:CA98" si="65">+X94-SUM(X98:X103)</f>
        <v>0</v>
      </c>
      <c r="BL98" s="59">
        <f t="shared" si="65"/>
        <v>0</v>
      </c>
      <c r="BM98" s="59">
        <f t="shared" si="65"/>
        <v>0</v>
      </c>
      <c r="BN98" s="59">
        <f t="shared" si="65"/>
        <v>0</v>
      </c>
      <c r="BO98" s="59">
        <f t="shared" si="65"/>
        <v>0</v>
      </c>
      <c r="BP98" s="59">
        <f t="shared" si="65"/>
        <v>0</v>
      </c>
      <c r="BQ98" s="59">
        <f t="shared" si="65"/>
        <v>0</v>
      </c>
      <c r="BR98" s="59">
        <f t="shared" si="65"/>
        <v>0</v>
      </c>
      <c r="BS98" s="59">
        <f t="shared" si="65"/>
        <v>0</v>
      </c>
      <c r="BT98" s="59">
        <f t="shared" si="65"/>
        <v>0</v>
      </c>
      <c r="BU98" s="59">
        <f t="shared" si="65"/>
        <v>0</v>
      </c>
      <c r="BV98" s="59">
        <f t="shared" si="65"/>
        <v>0</v>
      </c>
      <c r="BW98" s="59">
        <f t="shared" si="65"/>
        <v>0</v>
      </c>
      <c r="BX98" s="59">
        <f t="shared" si="65"/>
        <v>0</v>
      </c>
      <c r="BY98" s="59">
        <f t="shared" si="65"/>
        <v>0</v>
      </c>
      <c r="BZ98" s="59">
        <f t="shared" si="65"/>
        <v>0</v>
      </c>
      <c r="CA98" s="59">
        <f t="shared" si="65"/>
        <v>0</v>
      </c>
      <c r="CC98" s="59">
        <f>SUM(D98:AO98)-'A1'!L103-'A2'!Y103-'A3'!P105-'A3'!X105-'A3'!Z105*2</f>
        <v>0</v>
      </c>
    </row>
    <row r="99" spans="2:81" s="11" customFormat="1" ht="20.100000000000001" customHeight="1">
      <c r="B99" s="46"/>
      <c r="C99" s="38" t="s">
        <v>64</v>
      </c>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c r="AI99" s="384"/>
      <c r="AJ99" s="384"/>
      <c r="AK99" s="384"/>
      <c r="AL99" s="384"/>
      <c r="AM99" s="384"/>
      <c r="AN99" s="419"/>
      <c r="AO99" s="144"/>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C99" s="59">
        <f>SUM(D99:AO99)-'A1'!L104-'A2'!Y104-'A3'!P106-'A3'!X106-'A3'!Z106*2</f>
        <v>0</v>
      </c>
    </row>
    <row r="100" spans="2:81" s="11" customFormat="1" ht="20.100000000000001" customHeight="1">
      <c r="B100" s="46"/>
      <c r="C100" s="38" t="s">
        <v>119</v>
      </c>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c r="AI100" s="384"/>
      <c r="AJ100" s="384"/>
      <c r="AK100" s="384"/>
      <c r="AL100" s="384"/>
      <c r="AM100" s="384"/>
      <c r="AN100" s="419"/>
      <c r="AO100" s="144"/>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C100" s="59">
        <f>SUM(D100:AO100)-'A1'!L105-'A2'!Y105-'A3'!P107-'A3'!X107-'A3'!Z107*2</f>
        <v>0</v>
      </c>
    </row>
    <row r="101" spans="2:81" s="11" customFormat="1" ht="20.100000000000001" customHeight="1">
      <c r="B101" s="46"/>
      <c r="C101" s="38" t="s">
        <v>79</v>
      </c>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c r="AA101" s="384"/>
      <c r="AB101" s="384"/>
      <c r="AC101" s="384"/>
      <c r="AD101" s="384"/>
      <c r="AE101" s="384"/>
      <c r="AF101" s="384"/>
      <c r="AG101" s="384"/>
      <c r="AH101" s="384"/>
      <c r="AI101" s="384"/>
      <c r="AJ101" s="384"/>
      <c r="AK101" s="384"/>
      <c r="AL101" s="384"/>
      <c r="AM101" s="384"/>
      <c r="AN101" s="419"/>
      <c r="AO101" s="144"/>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C101" s="59">
        <f>SUM(D101:AO101)-'A1'!L106-'A2'!Y106-'A3'!P108-'A3'!X108-'A3'!Z108*2</f>
        <v>0</v>
      </c>
    </row>
    <row r="102" spans="2:81" s="11" customFormat="1" ht="20.100000000000001" customHeight="1">
      <c r="B102" s="46"/>
      <c r="C102" s="38" t="s">
        <v>45</v>
      </c>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c r="AI102" s="384"/>
      <c r="AJ102" s="384"/>
      <c r="AK102" s="384"/>
      <c r="AL102" s="384"/>
      <c r="AM102" s="384"/>
      <c r="AN102" s="419"/>
      <c r="AO102" s="144"/>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C102" s="59">
        <f>SUM(D102:AO102)-'A1'!L107-'A2'!Y107-'A3'!P109-'A3'!X109-'A3'!Z109*2</f>
        <v>0</v>
      </c>
    </row>
    <row r="103" spans="2:81" s="11" customFormat="1" ht="20.100000000000001" customHeight="1">
      <c r="B103" s="46"/>
      <c r="C103" s="38" t="s">
        <v>96</v>
      </c>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c r="AA103" s="384"/>
      <c r="AB103" s="384"/>
      <c r="AC103" s="384"/>
      <c r="AD103" s="384"/>
      <c r="AE103" s="384"/>
      <c r="AF103" s="384"/>
      <c r="AG103" s="384"/>
      <c r="AH103" s="384"/>
      <c r="AI103" s="384"/>
      <c r="AJ103" s="384"/>
      <c r="AK103" s="384"/>
      <c r="AL103" s="384"/>
      <c r="AM103" s="384"/>
      <c r="AN103" s="419"/>
      <c r="AO103" s="144"/>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C103" s="59">
        <f>SUM(D103:AO103)-'A1'!L108-'A2'!Y108-'A3'!P110-'A3'!X110-'A3'!Z110*2</f>
        <v>0</v>
      </c>
    </row>
    <row r="104" spans="2:81" s="11" customFormat="1" ht="20.100000000000001" customHeight="1">
      <c r="B104" s="46"/>
      <c r="C104" s="38"/>
      <c r="D104" s="385"/>
      <c r="E104" s="385"/>
      <c r="F104" s="385"/>
      <c r="G104" s="385"/>
      <c r="H104" s="385"/>
      <c r="I104" s="385"/>
      <c r="J104" s="385"/>
      <c r="K104" s="385"/>
      <c r="L104" s="385"/>
      <c r="M104" s="385"/>
      <c r="N104" s="385"/>
      <c r="O104" s="385"/>
      <c r="P104" s="385"/>
      <c r="Q104" s="385"/>
      <c r="R104" s="385"/>
      <c r="S104" s="385"/>
      <c r="T104" s="385"/>
      <c r="U104" s="385"/>
      <c r="V104" s="385"/>
      <c r="W104" s="385"/>
      <c r="X104" s="385"/>
      <c r="Y104" s="385"/>
      <c r="Z104" s="385"/>
      <c r="AA104" s="385"/>
      <c r="AB104" s="385"/>
      <c r="AC104" s="385"/>
      <c r="AD104" s="385"/>
      <c r="AE104" s="385"/>
      <c r="AF104" s="385"/>
      <c r="AG104" s="385"/>
      <c r="AH104" s="385"/>
      <c r="AI104" s="385"/>
      <c r="AJ104" s="385"/>
      <c r="AK104" s="385"/>
      <c r="AL104" s="385"/>
      <c r="AM104" s="385"/>
      <c r="AN104" s="386"/>
      <c r="AO104" s="144"/>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C104" s="59"/>
    </row>
    <row r="105" spans="2:81" s="11" customFormat="1" ht="20.100000000000001" customHeight="1">
      <c r="B105" s="46"/>
      <c r="C105" s="37" t="s">
        <v>12</v>
      </c>
      <c r="D105" s="385">
        <f t="shared" ref="D105:AN105" si="66">SUM(D106:D107)</f>
        <v>0</v>
      </c>
      <c r="E105" s="385">
        <f t="shared" si="66"/>
        <v>0</v>
      </c>
      <c r="F105" s="385">
        <f t="shared" si="66"/>
        <v>0</v>
      </c>
      <c r="G105" s="385">
        <f t="shared" si="66"/>
        <v>0</v>
      </c>
      <c r="H105" s="385">
        <f t="shared" si="66"/>
        <v>0</v>
      </c>
      <c r="I105" s="385">
        <f t="shared" si="66"/>
        <v>0</v>
      </c>
      <c r="J105" s="385">
        <f t="shared" si="66"/>
        <v>0</v>
      </c>
      <c r="K105" s="385">
        <f t="shared" si="66"/>
        <v>0</v>
      </c>
      <c r="L105" s="385">
        <f t="shared" si="66"/>
        <v>0</v>
      </c>
      <c r="M105" s="385">
        <f t="shared" si="66"/>
        <v>0</v>
      </c>
      <c r="N105" s="385">
        <f t="shared" si="66"/>
        <v>0</v>
      </c>
      <c r="O105" s="385">
        <f t="shared" si="66"/>
        <v>0</v>
      </c>
      <c r="P105" s="385">
        <f t="shared" si="66"/>
        <v>0</v>
      </c>
      <c r="Q105" s="385">
        <f t="shared" si="66"/>
        <v>0</v>
      </c>
      <c r="R105" s="385">
        <f t="shared" si="66"/>
        <v>0</v>
      </c>
      <c r="S105" s="385">
        <f t="shared" si="66"/>
        <v>0</v>
      </c>
      <c r="T105" s="385">
        <f t="shared" si="66"/>
        <v>0</v>
      </c>
      <c r="U105" s="385">
        <f t="shared" si="66"/>
        <v>0</v>
      </c>
      <c r="V105" s="385">
        <f t="shared" si="66"/>
        <v>0</v>
      </c>
      <c r="W105" s="385">
        <f t="shared" si="66"/>
        <v>0</v>
      </c>
      <c r="X105" s="385">
        <f t="shared" si="66"/>
        <v>0</v>
      </c>
      <c r="Y105" s="385">
        <f t="shared" si="66"/>
        <v>0</v>
      </c>
      <c r="Z105" s="385">
        <f t="shared" si="66"/>
        <v>0</v>
      </c>
      <c r="AA105" s="385">
        <f t="shared" si="66"/>
        <v>0</v>
      </c>
      <c r="AB105" s="385">
        <f t="shared" si="66"/>
        <v>0</v>
      </c>
      <c r="AC105" s="385">
        <f t="shared" si="66"/>
        <v>0</v>
      </c>
      <c r="AD105" s="385">
        <f t="shared" si="66"/>
        <v>0</v>
      </c>
      <c r="AE105" s="385">
        <f t="shared" si="66"/>
        <v>0</v>
      </c>
      <c r="AF105" s="385">
        <f t="shared" si="66"/>
        <v>0</v>
      </c>
      <c r="AG105" s="385">
        <f t="shared" si="66"/>
        <v>0</v>
      </c>
      <c r="AH105" s="385">
        <f t="shared" si="66"/>
        <v>0</v>
      </c>
      <c r="AI105" s="385">
        <f t="shared" si="66"/>
        <v>0</v>
      </c>
      <c r="AJ105" s="385">
        <f t="shared" si="66"/>
        <v>0</v>
      </c>
      <c r="AK105" s="385">
        <f t="shared" si="66"/>
        <v>0</v>
      </c>
      <c r="AL105" s="385">
        <f t="shared" si="66"/>
        <v>0</v>
      </c>
      <c r="AM105" s="385">
        <f t="shared" si="66"/>
        <v>0</v>
      </c>
      <c r="AN105" s="386">
        <f t="shared" si="66"/>
        <v>0</v>
      </c>
      <c r="AO105" s="144"/>
      <c r="AQ105" s="59">
        <f t="shared" ref="AQ105:BJ105" si="67">+D105-SUM(D106:D107)</f>
        <v>0</v>
      </c>
      <c r="AR105" s="59">
        <f t="shared" si="67"/>
        <v>0</v>
      </c>
      <c r="AS105" s="59">
        <f t="shared" si="67"/>
        <v>0</v>
      </c>
      <c r="AT105" s="59">
        <f t="shared" si="67"/>
        <v>0</v>
      </c>
      <c r="AU105" s="59">
        <f t="shared" si="67"/>
        <v>0</v>
      </c>
      <c r="AV105" s="59">
        <f t="shared" si="67"/>
        <v>0</v>
      </c>
      <c r="AW105" s="59">
        <f t="shared" si="67"/>
        <v>0</v>
      </c>
      <c r="AX105" s="59">
        <f t="shared" si="67"/>
        <v>0</v>
      </c>
      <c r="AY105" s="59">
        <f t="shared" si="67"/>
        <v>0</v>
      </c>
      <c r="AZ105" s="59">
        <f t="shared" si="67"/>
        <v>0</v>
      </c>
      <c r="BA105" s="59">
        <f t="shared" si="67"/>
        <v>0</v>
      </c>
      <c r="BB105" s="59">
        <f t="shared" si="67"/>
        <v>0</v>
      </c>
      <c r="BC105" s="59">
        <f t="shared" si="67"/>
        <v>0</v>
      </c>
      <c r="BD105" s="59">
        <f t="shared" si="67"/>
        <v>0</v>
      </c>
      <c r="BE105" s="59">
        <f t="shared" si="67"/>
        <v>0</v>
      </c>
      <c r="BF105" s="59">
        <f t="shared" si="67"/>
        <v>0</v>
      </c>
      <c r="BG105" s="59">
        <f t="shared" si="67"/>
        <v>0</v>
      </c>
      <c r="BH105" s="59">
        <f t="shared" si="67"/>
        <v>0</v>
      </c>
      <c r="BI105" s="59">
        <f t="shared" si="67"/>
        <v>0</v>
      </c>
      <c r="BJ105" s="59">
        <f t="shared" si="67"/>
        <v>0</v>
      </c>
      <c r="BK105" s="59">
        <f t="shared" ref="BK105:CA105" si="68">+X105-SUM(X106:X107)</f>
        <v>0</v>
      </c>
      <c r="BL105" s="59">
        <f t="shared" si="68"/>
        <v>0</v>
      </c>
      <c r="BM105" s="59">
        <f t="shared" si="68"/>
        <v>0</v>
      </c>
      <c r="BN105" s="59">
        <f t="shared" si="68"/>
        <v>0</v>
      </c>
      <c r="BO105" s="59">
        <f t="shared" si="68"/>
        <v>0</v>
      </c>
      <c r="BP105" s="59">
        <f t="shared" si="68"/>
        <v>0</v>
      </c>
      <c r="BQ105" s="59">
        <f t="shared" si="68"/>
        <v>0</v>
      </c>
      <c r="BR105" s="59">
        <f t="shared" si="68"/>
        <v>0</v>
      </c>
      <c r="BS105" s="59">
        <f t="shared" si="68"/>
        <v>0</v>
      </c>
      <c r="BT105" s="59">
        <f t="shared" si="68"/>
        <v>0</v>
      </c>
      <c r="BU105" s="59">
        <f t="shared" si="68"/>
        <v>0</v>
      </c>
      <c r="BV105" s="59">
        <f t="shared" si="68"/>
        <v>0</v>
      </c>
      <c r="BW105" s="59">
        <f t="shared" si="68"/>
        <v>0</v>
      </c>
      <c r="BX105" s="59">
        <f t="shared" si="68"/>
        <v>0</v>
      </c>
      <c r="BY105" s="59">
        <f t="shared" si="68"/>
        <v>0</v>
      </c>
      <c r="BZ105" s="59">
        <f t="shared" si="68"/>
        <v>0</v>
      </c>
      <c r="CA105" s="59">
        <f t="shared" si="68"/>
        <v>0</v>
      </c>
      <c r="CC105" s="59">
        <f>SUM(D105:AO105)-'A1'!L110-'A2'!Y110-'A3'!P112-'A3'!X112-'A3'!Z112*2</f>
        <v>0</v>
      </c>
    </row>
    <row r="106" spans="2:81" s="21" customFormat="1" ht="20.100000000000001" customHeight="1">
      <c r="B106" s="42"/>
      <c r="C106" s="38" t="s">
        <v>52</v>
      </c>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c r="AA106" s="384"/>
      <c r="AB106" s="384"/>
      <c r="AC106" s="384"/>
      <c r="AD106" s="384"/>
      <c r="AE106" s="384"/>
      <c r="AF106" s="384"/>
      <c r="AG106" s="384"/>
      <c r="AH106" s="384"/>
      <c r="AI106" s="384"/>
      <c r="AJ106" s="384"/>
      <c r="AK106" s="384"/>
      <c r="AL106" s="384"/>
      <c r="AM106" s="384"/>
      <c r="AN106" s="419"/>
      <c r="AO106" s="145"/>
      <c r="AQ106" s="146"/>
      <c r="AR106" s="146"/>
      <c r="AS106" s="146"/>
      <c r="AT106" s="146"/>
      <c r="AU106" s="146"/>
      <c r="AV106" s="146"/>
      <c r="AW106" s="146"/>
      <c r="AX106" s="146"/>
      <c r="AY106" s="146"/>
      <c r="AZ106" s="146"/>
      <c r="BA106" s="146"/>
      <c r="BB106" s="146"/>
      <c r="BC106" s="146"/>
      <c r="BD106" s="146"/>
      <c r="BE106" s="146"/>
      <c r="BF106" s="146"/>
      <c r="BG106" s="146"/>
      <c r="BH106" s="146"/>
      <c r="BI106" s="146"/>
      <c r="BJ106" s="146"/>
      <c r="BK106" s="146"/>
      <c r="BL106" s="146"/>
      <c r="BM106" s="146"/>
      <c r="BN106" s="146"/>
      <c r="BO106" s="146"/>
      <c r="BP106" s="146"/>
      <c r="BQ106" s="146"/>
      <c r="BR106" s="146"/>
      <c r="BS106" s="146"/>
      <c r="BT106" s="146"/>
      <c r="BU106" s="146"/>
      <c r="BV106" s="146"/>
      <c r="BW106" s="146"/>
      <c r="BX106" s="146"/>
      <c r="BY106" s="146"/>
      <c r="BZ106" s="146"/>
      <c r="CA106" s="146"/>
      <c r="CC106" s="59">
        <f>SUM(D106:AO106)-'A1'!L111-'A2'!Y111-'A3'!P113-'A3'!X113-'A3'!Z113*2</f>
        <v>0</v>
      </c>
    </row>
    <row r="107" spans="2:81" s="11" customFormat="1" ht="20.100000000000001" customHeight="1">
      <c r="B107" s="46"/>
      <c r="C107" s="38" t="s">
        <v>53</v>
      </c>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c r="AI107" s="384"/>
      <c r="AJ107" s="384"/>
      <c r="AK107" s="384"/>
      <c r="AL107" s="384"/>
      <c r="AM107" s="384"/>
      <c r="AN107" s="419"/>
      <c r="AO107" s="144"/>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C107" s="59">
        <f>SUM(D107:AO107)-'A1'!L112-'A2'!Y112-'A3'!P114-'A3'!X114-'A3'!Z114*2</f>
        <v>0</v>
      </c>
    </row>
    <row r="108" spans="2:81" s="11" customFormat="1" ht="30" customHeight="1">
      <c r="B108" s="45"/>
      <c r="C108" s="49" t="s">
        <v>41</v>
      </c>
      <c r="D108" s="387">
        <f t="shared" ref="D108:AN108" si="69">+SUM(D105,D94,D91)</f>
        <v>0</v>
      </c>
      <c r="E108" s="387">
        <f t="shared" si="69"/>
        <v>0</v>
      </c>
      <c r="F108" s="387">
        <f t="shared" si="69"/>
        <v>0</v>
      </c>
      <c r="G108" s="387">
        <f t="shared" si="69"/>
        <v>0</v>
      </c>
      <c r="H108" s="387">
        <f t="shared" si="69"/>
        <v>0</v>
      </c>
      <c r="I108" s="387">
        <f t="shared" si="69"/>
        <v>0</v>
      </c>
      <c r="J108" s="387">
        <f t="shared" si="69"/>
        <v>0</v>
      </c>
      <c r="K108" s="387">
        <f t="shared" si="69"/>
        <v>0</v>
      </c>
      <c r="L108" s="387">
        <f t="shared" si="69"/>
        <v>0</v>
      </c>
      <c r="M108" s="387">
        <f t="shared" si="69"/>
        <v>0</v>
      </c>
      <c r="N108" s="387">
        <f t="shared" si="69"/>
        <v>0</v>
      </c>
      <c r="O108" s="387">
        <f t="shared" si="69"/>
        <v>0</v>
      </c>
      <c r="P108" s="387">
        <f t="shared" si="69"/>
        <v>0</v>
      </c>
      <c r="Q108" s="387">
        <f t="shared" si="69"/>
        <v>0</v>
      </c>
      <c r="R108" s="387">
        <f t="shared" si="69"/>
        <v>0</v>
      </c>
      <c r="S108" s="387">
        <f t="shared" si="69"/>
        <v>0</v>
      </c>
      <c r="T108" s="387">
        <f t="shared" si="69"/>
        <v>0</v>
      </c>
      <c r="U108" s="387">
        <f t="shared" si="69"/>
        <v>0</v>
      </c>
      <c r="V108" s="387">
        <f t="shared" si="69"/>
        <v>0</v>
      </c>
      <c r="W108" s="387">
        <f t="shared" si="69"/>
        <v>0</v>
      </c>
      <c r="X108" s="387">
        <f t="shared" si="69"/>
        <v>0</v>
      </c>
      <c r="Y108" s="387">
        <f t="shared" si="69"/>
        <v>0</v>
      </c>
      <c r="Z108" s="387">
        <f t="shared" si="69"/>
        <v>0</v>
      </c>
      <c r="AA108" s="387">
        <f t="shared" si="69"/>
        <v>0</v>
      </c>
      <c r="AB108" s="387">
        <f t="shared" si="69"/>
        <v>0</v>
      </c>
      <c r="AC108" s="387">
        <f t="shared" si="69"/>
        <v>0</v>
      </c>
      <c r="AD108" s="387">
        <f t="shared" si="69"/>
        <v>0</v>
      </c>
      <c r="AE108" s="387">
        <f t="shared" si="69"/>
        <v>0</v>
      </c>
      <c r="AF108" s="387">
        <f t="shared" si="69"/>
        <v>0</v>
      </c>
      <c r="AG108" s="387">
        <f t="shared" si="69"/>
        <v>0</v>
      </c>
      <c r="AH108" s="387">
        <f t="shared" si="69"/>
        <v>0</v>
      </c>
      <c r="AI108" s="387">
        <f t="shared" si="69"/>
        <v>0</v>
      </c>
      <c r="AJ108" s="387">
        <f t="shared" si="69"/>
        <v>0</v>
      </c>
      <c r="AK108" s="387">
        <f t="shared" si="69"/>
        <v>0</v>
      </c>
      <c r="AL108" s="387">
        <f t="shared" si="69"/>
        <v>0</v>
      </c>
      <c r="AM108" s="387">
        <f t="shared" si="69"/>
        <v>0</v>
      </c>
      <c r="AN108" s="388">
        <f t="shared" si="69"/>
        <v>0</v>
      </c>
      <c r="AO108" s="144"/>
      <c r="AQ108" s="59">
        <f t="shared" ref="AQ108:BJ108" si="70">+D108-D91-D94-D105</f>
        <v>0</v>
      </c>
      <c r="AR108" s="59">
        <f t="shared" si="70"/>
        <v>0</v>
      </c>
      <c r="AS108" s="59">
        <f t="shared" si="70"/>
        <v>0</v>
      </c>
      <c r="AT108" s="59">
        <f t="shared" si="70"/>
        <v>0</v>
      </c>
      <c r="AU108" s="59">
        <f t="shared" si="70"/>
        <v>0</v>
      </c>
      <c r="AV108" s="59">
        <f t="shared" si="70"/>
        <v>0</v>
      </c>
      <c r="AW108" s="59">
        <f t="shared" si="70"/>
        <v>0</v>
      </c>
      <c r="AX108" s="59">
        <f t="shared" si="70"/>
        <v>0</v>
      </c>
      <c r="AY108" s="59">
        <f t="shared" si="70"/>
        <v>0</v>
      </c>
      <c r="AZ108" s="59">
        <f t="shared" si="70"/>
        <v>0</v>
      </c>
      <c r="BA108" s="59">
        <f t="shared" si="70"/>
        <v>0</v>
      </c>
      <c r="BB108" s="59">
        <f t="shared" si="70"/>
        <v>0</v>
      </c>
      <c r="BC108" s="59">
        <f t="shared" si="70"/>
        <v>0</v>
      </c>
      <c r="BD108" s="59">
        <f t="shared" si="70"/>
        <v>0</v>
      </c>
      <c r="BE108" s="59">
        <f t="shared" si="70"/>
        <v>0</v>
      </c>
      <c r="BF108" s="59">
        <f t="shared" si="70"/>
        <v>0</v>
      </c>
      <c r="BG108" s="59">
        <f t="shared" si="70"/>
        <v>0</v>
      </c>
      <c r="BH108" s="59">
        <f t="shared" si="70"/>
        <v>0</v>
      </c>
      <c r="BI108" s="59">
        <f t="shared" si="70"/>
        <v>0</v>
      </c>
      <c r="BJ108" s="59">
        <f t="shared" si="70"/>
        <v>0</v>
      </c>
      <c r="BK108" s="59">
        <f t="shared" ref="BK108:CA108" si="71">+X108-X91-X94-X105</f>
        <v>0</v>
      </c>
      <c r="BL108" s="59">
        <f t="shared" si="71"/>
        <v>0</v>
      </c>
      <c r="BM108" s="59">
        <f t="shared" si="71"/>
        <v>0</v>
      </c>
      <c r="BN108" s="59">
        <f t="shared" si="71"/>
        <v>0</v>
      </c>
      <c r="BO108" s="59">
        <f t="shared" si="71"/>
        <v>0</v>
      </c>
      <c r="BP108" s="59">
        <f t="shared" si="71"/>
        <v>0</v>
      </c>
      <c r="BQ108" s="59">
        <f t="shared" si="71"/>
        <v>0</v>
      </c>
      <c r="BR108" s="59">
        <f t="shared" si="71"/>
        <v>0</v>
      </c>
      <c r="BS108" s="59">
        <f t="shared" si="71"/>
        <v>0</v>
      </c>
      <c r="BT108" s="59">
        <f t="shared" si="71"/>
        <v>0</v>
      </c>
      <c r="BU108" s="59">
        <f t="shared" si="71"/>
        <v>0</v>
      </c>
      <c r="BV108" s="59">
        <f t="shared" si="71"/>
        <v>0</v>
      </c>
      <c r="BW108" s="59">
        <f t="shared" si="71"/>
        <v>0</v>
      </c>
      <c r="BX108" s="59">
        <f t="shared" si="71"/>
        <v>0</v>
      </c>
      <c r="BY108" s="59">
        <f t="shared" si="71"/>
        <v>0</v>
      </c>
      <c r="BZ108" s="59">
        <f t="shared" si="71"/>
        <v>0</v>
      </c>
      <c r="CA108" s="59">
        <f t="shared" si="71"/>
        <v>0</v>
      </c>
      <c r="CC108" s="59">
        <f>SUM(D108:AO108)-'A1'!L113-'A2'!Y113-'A3'!P115-'A3'!X115-'A3'!Z115*2</f>
        <v>0</v>
      </c>
    </row>
    <row r="109" spans="2:81" s="21" customFormat="1" ht="20.100000000000001" customHeight="1">
      <c r="B109" s="42"/>
      <c r="C109" s="52" t="s">
        <v>143</v>
      </c>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384"/>
      <c r="AB109" s="384"/>
      <c r="AC109" s="384"/>
      <c r="AD109" s="384"/>
      <c r="AE109" s="384"/>
      <c r="AF109" s="384"/>
      <c r="AG109" s="384"/>
      <c r="AH109" s="384"/>
      <c r="AI109" s="384"/>
      <c r="AJ109" s="384"/>
      <c r="AK109" s="384"/>
      <c r="AL109" s="384"/>
      <c r="AM109" s="384"/>
      <c r="AN109" s="419"/>
      <c r="AO109" s="145"/>
      <c r="AQ109" s="146">
        <f t="shared" ref="AQ109:BJ109" si="72">+IF((D109+D110&gt;D108),111,0)</f>
        <v>0</v>
      </c>
      <c r="AR109" s="146">
        <f t="shared" si="72"/>
        <v>0</v>
      </c>
      <c r="AS109" s="146">
        <f t="shared" si="72"/>
        <v>0</v>
      </c>
      <c r="AT109" s="146">
        <f t="shared" si="72"/>
        <v>0</v>
      </c>
      <c r="AU109" s="146">
        <f t="shared" si="72"/>
        <v>0</v>
      </c>
      <c r="AV109" s="146">
        <f t="shared" si="72"/>
        <v>0</v>
      </c>
      <c r="AW109" s="146">
        <f t="shared" si="72"/>
        <v>0</v>
      </c>
      <c r="AX109" s="146">
        <f t="shared" si="72"/>
        <v>0</v>
      </c>
      <c r="AY109" s="146">
        <f t="shared" si="72"/>
        <v>0</v>
      </c>
      <c r="AZ109" s="146">
        <f t="shared" si="72"/>
        <v>0</v>
      </c>
      <c r="BA109" s="146">
        <f t="shared" si="72"/>
        <v>0</v>
      </c>
      <c r="BB109" s="146">
        <f t="shared" si="72"/>
        <v>0</v>
      </c>
      <c r="BC109" s="146">
        <f t="shared" si="72"/>
        <v>0</v>
      </c>
      <c r="BD109" s="146">
        <f t="shared" si="72"/>
        <v>0</v>
      </c>
      <c r="BE109" s="146">
        <f t="shared" si="72"/>
        <v>0</v>
      </c>
      <c r="BF109" s="146">
        <f t="shared" si="72"/>
        <v>0</v>
      </c>
      <c r="BG109" s="146">
        <f t="shared" si="72"/>
        <v>0</v>
      </c>
      <c r="BH109" s="146">
        <f t="shared" si="72"/>
        <v>0</v>
      </c>
      <c r="BI109" s="146">
        <f t="shared" si="72"/>
        <v>0</v>
      </c>
      <c r="BJ109" s="146">
        <f t="shared" si="72"/>
        <v>0</v>
      </c>
      <c r="BK109" s="146">
        <f t="shared" ref="BK109:CA109" si="73">+IF((X109+X110&gt;X108),111,0)</f>
        <v>0</v>
      </c>
      <c r="BL109" s="146">
        <f t="shared" si="73"/>
        <v>0</v>
      </c>
      <c r="BM109" s="146">
        <f t="shared" si="73"/>
        <v>0</v>
      </c>
      <c r="BN109" s="146">
        <f t="shared" si="73"/>
        <v>0</v>
      </c>
      <c r="BO109" s="146">
        <f t="shared" si="73"/>
        <v>0</v>
      </c>
      <c r="BP109" s="146">
        <f t="shared" si="73"/>
        <v>0</v>
      </c>
      <c r="BQ109" s="146">
        <f t="shared" si="73"/>
        <v>0</v>
      </c>
      <c r="BR109" s="146">
        <f t="shared" si="73"/>
        <v>0</v>
      </c>
      <c r="BS109" s="146">
        <f t="shared" si="73"/>
        <v>0</v>
      </c>
      <c r="BT109" s="146">
        <f t="shared" si="73"/>
        <v>0</v>
      </c>
      <c r="BU109" s="146">
        <f t="shared" si="73"/>
        <v>0</v>
      </c>
      <c r="BV109" s="146">
        <f t="shared" si="73"/>
        <v>0</v>
      </c>
      <c r="BW109" s="146">
        <f t="shared" si="73"/>
        <v>0</v>
      </c>
      <c r="BX109" s="146">
        <f t="shared" si="73"/>
        <v>0</v>
      </c>
      <c r="BY109" s="146">
        <f t="shared" si="73"/>
        <v>0</v>
      </c>
      <c r="BZ109" s="146">
        <f t="shared" si="73"/>
        <v>0</v>
      </c>
      <c r="CA109" s="146">
        <f t="shared" si="73"/>
        <v>0</v>
      </c>
      <c r="CC109" s="59">
        <f>SUM(D109:AO109)-'A1'!L114-'A2'!Y114-'A3'!P116-'A3'!X116-'A3'!Z116*2</f>
        <v>0</v>
      </c>
    </row>
    <row r="110" spans="2:81" s="21" customFormat="1" ht="20.100000000000001" customHeight="1">
      <c r="B110" s="42"/>
      <c r="C110" s="52" t="s">
        <v>144</v>
      </c>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4"/>
      <c r="AI110" s="384"/>
      <c r="AJ110" s="384"/>
      <c r="AK110" s="384"/>
      <c r="AL110" s="384"/>
      <c r="AM110" s="384"/>
      <c r="AN110" s="419"/>
      <c r="AO110" s="145"/>
      <c r="AQ110" s="146"/>
      <c r="AR110" s="146"/>
      <c r="AS110" s="146"/>
      <c r="AT110" s="146"/>
      <c r="AU110" s="146"/>
      <c r="AV110" s="146"/>
      <c r="AW110" s="146"/>
      <c r="AX110" s="146"/>
      <c r="AY110" s="146"/>
      <c r="AZ110" s="146"/>
      <c r="BA110" s="146"/>
      <c r="BB110" s="146"/>
      <c r="BC110" s="146"/>
      <c r="BD110" s="146"/>
      <c r="BE110" s="146"/>
      <c r="BF110" s="146"/>
      <c r="BG110" s="146"/>
      <c r="BH110" s="146"/>
      <c r="BI110" s="146"/>
      <c r="BJ110" s="146"/>
      <c r="BK110" s="146"/>
      <c r="BL110" s="146"/>
      <c r="BM110" s="146"/>
      <c r="BN110" s="146"/>
      <c r="BO110" s="146"/>
      <c r="BP110" s="146"/>
      <c r="BQ110" s="146"/>
      <c r="BR110" s="146"/>
      <c r="BS110" s="146"/>
      <c r="BT110" s="146"/>
      <c r="BU110" s="146"/>
      <c r="BV110" s="146"/>
      <c r="BW110" s="146"/>
      <c r="BX110" s="146"/>
      <c r="BY110" s="146"/>
      <c r="BZ110" s="146"/>
      <c r="CA110" s="146"/>
      <c r="CC110" s="59">
        <f>SUM(D110:AO110)-'A1'!L115-'A2'!Y115-'A3'!P117-'A3'!X117-'A3'!Z117*2</f>
        <v>0</v>
      </c>
    </row>
    <row r="111" spans="2:81" s="21" customFormat="1" ht="20.100000000000001" customHeight="1">
      <c r="B111" s="42"/>
      <c r="C111" s="52" t="s">
        <v>103</v>
      </c>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384"/>
      <c r="AF111" s="384"/>
      <c r="AG111" s="384"/>
      <c r="AH111" s="384"/>
      <c r="AI111" s="384"/>
      <c r="AJ111" s="384"/>
      <c r="AK111" s="384"/>
      <c r="AL111" s="384"/>
      <c r="AM111" s="384"/>
      <c r="AN111" s="419"/>
      <c r="AO111" s="145"/>
      <c r="AQ111" s="146">
        <f t="shared" ref="AQ111:BJ111" si="74">+IF((D111&gt;D108),111,0)</f>
        <v>0</v>
      </c>
      <c r="AR111" s="146">
        <f t="shared" si="74"/>
        <v>0</v>
      </c>
      <c r="AS111" s="146">
        <f t="shared" si="74"/>
        <v>0</v>
      </c>
      <c r="AT111" s="146">
        <f t="shared" si="74"/>
        <v>0</v>
      </c>
      <c r="AU111" s="146">
        <f t="shared" si="74"/>
        <v>0</v>
      </c>
      <c r="AV111" s="146">
        <f t="shared" si="74"/>
        <v>0</v>
      </c>
      <c r="AW111" s="146">
        <f t="shared" si="74"/>
        <v>0</v>
      </c>
      <c r="AX111" s="146">
        <f t="shared" si="74"/>
        <v>0</v>
      </c>
      <c r="AY111" s="146">
        <f t="shared" si="74"/>
        <v>0</v>
      </c>
      <c r="AZ111" s="146">
        <f t="shared" si="74"/>
        <v>0</v>
      </c>
      <c r="BA111" s="146">
        <f t="shared" si="74"/>
        <v>0</v>
      </c>
      <c r="BB111" s="146">
        <f t="shared" si="74"/>
        <v>0</v>
      </c>
      <c r="BC111" s="146">
        <f t="shared" si="74"/>
        <v>0</v>
      </c>
      <c r="BD111" s="146">
        <f t="shared" si="74"/>
        <v>0</v>
      </c>
      <c r="BE111" s="146">
        <f t="shared" si="74"/>
        <v>0</v>
      </c>
      <c r="BF111" s="146">
        <f t="shared" si="74"/>
        <v>0</v>
      </c>
      <c r="BG111" s="146">
        <f t="shared" si="74"/>
        <v>0</v>
      </c>
      <c r="BH111" s="146">
        <f t="shared" si="74"/>
        <v>0</v>
      </c>
      <c r="BI111" s="146">
        <f t="shared" si="74"/>
        <v>0</v>
      </c>
      <c r="BJ111" s="146">
        <f t="shared" si="74"/>
        <v>0</v>
      </c>
      <c r="BK111" s="146">
        <f t="shared" ref="BK111:CA111" si="75">+IF((X111&gt;X108),111,0)</f>
        <v>0</v>
      </c>
      <c r="BL111" s="146">
        <f t="shared" si="75"/>
        <v>0</v>
      </c>
      <c r="BM111" s="146">
        <f t="shared" si="75"/>
        <v>0</v>
      </c>
      <c r="BN111" s="146">
        <f t="shared" si="75"/>
        <v>0</v>
      </c>
      <c r="BO111" s="146">
        <f t="shared" si="75"/>
        <v>0</v>
      </c>
      <c r="BP111" s="146">
        <f t="shared" si="75"/>
        <v>0</v>
      </c>
      <c r="BQ111" s="146">
        <f t="shared" si="75"/>
        <v>0</v>
      </c>
      <c r="BR111" s="146">
        <f t="shared" si="75"/>
        <v>0</v>
      </c>
      <c r="BS111" s="146">
        <f t="shared" si="75"/>
        <v>0</v>
      </c>
      <c r="BT111" s="146">
        <f t="shared" si="75"/>
        <v>0</v>
      </c>
      <c r="BU111" s="146">
        <f t="shared" si="75"/>
        <v>0</v>
      </c>
      <c r="BV111" s="146">
        <f t="shared" si="75"/>
        <v>0</v>
      </c>
      <c r="BW111" s="146">
        <f t="shared" si="75"/>
        <v>0</v>
      </c>
      <c r="BX111" s="146">
        <f t="shared" si="75"/>
        <v>0</v>
      </c>
      <c r="BY111" s="146">
        <f t="shared" si="75"/>
        <v>0</v>
      </c>
      <c r="BZ111" s="146">
        <f t="shared" si="75"/>
        <v>0</v>
      </c>
      <c r="CA111" s="146">
        <f t="shared" si="75"/>
        <v>0</v>
      </c>
      <c r="CC111" s="59">
        <f>SUM(D111:AO111)-'A1'!L116-'A2'!Y116-'A3'!P118-'A3'!X118-'A3'!Z118*2</f>
        <v>0</v>
      </c>
    </row>
    <row r="112" spans="2:81" s="11" customFormat="1" ht="30" customHeight="1">
      <c r="B112" s="201"/>
      <c r="C112" s="49" t="s">
        <v>136</v>
      </c>
      <c r="D112" s="392"/>
      <c r="E112" s="392"/>
      <c r="F112" s="392"/>
      <c r="G112" s="392"/>
      <c r="H112" s="392"/>
      <c r="I112" s="392"/>
      <c r="J112" s="392"/>
      <c r="K112" s="392"/>
      <c r="L112" s="392"/>
      <c r="M112" s="392"/>
      <c r="N112" s="392"/>
      <c r="O112" s="392"/>
      <c r="P112" s="392"/>
      <c r="Q112" s="392"/>
      <c r="R112" s="392"/>
      <c r="S112" s="392"/>
      <c r="T112" s="392"/>
      <c r="U112" s="392"/>
      <c r="V112" s="392"/>
      <c r="W112" s="392"/>
      <c r="X112" s="392"/>
      <c r="Y112" s="392"/>
      <c r="Z112" s="392"/>
      <c r="AA112" s="392"/>
      <c r="AB112" s="392"/>
      <c r="AC112" s="392"/>
      <c r="AD112" s="392"/>
      <c r="AE112" s="392"/>
      <c r="AF112" s="392"/>
      <c r="AG112" s="392"/>
      <c r="AH112" s="392"/>
      <c r="AI112" s="392"/>
      <c r="AJ112" s="392"/>
      <c r="AK112" s="392"/>
      <c r="AL112" s="392"/>
      <c r="AM112" s="392"/>
      <c r="AN112" s="383"/>
      <c r="AO112" s="144"/>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C112" s="231"/>
    </row>
    <row r="113" spans="2:81" s="11" customFormat="1" ht="20.100000000000001" customHeight="1">
      <c r="B113" s="45"/>
      <c r="C113" s="50" t="s">
        <v>10</v>
      </c>
      <c r="D113" s="385">
        <f t="shared" ref="D113:AN113" si="76">SUM(D114:D115)</f>
        <v>0</v>
      </c>
      <c r="E113" s="385">
        <f t="shared" si="76"/>
        <v>0</v>
      </c>
      <c r="F113" s="385">
        <f t="shared" si="76"/>
        <v>0</v>
      </c>
      <c r="G113" s="385">
        <f t="shared" si="76"/>
        <v>0</v>
      </c>
      <c r="H113" s="385">
        <f t="shared" si="76"/>
        <v>0</v>
      </c>
      <c r="I113" s="385">
        <f t="shared" si="76"/>
        <v>0</v>
      </c>
      <c r="J113" s="385">
        <f t="shared" si="76"/>
        <v>0</v>
      </c>
      <c r="K113" s="385">
        <f t="shared" si="76"/>
        <v>0</v>
      </c>
      <c r="L113" s="385">
        <f t="shared" si="76"/>
        <v>0</v>
      </c>
      <c r="M113" s="385">
        <f t="shared" si="76"/>
        <v>0</v>
      </c>
      <c r="N113" s="385">
        <f t="shared" si="76"/>
        <v>0</v>
      </c>
      <c r="O113" s="385">
        <f t="shared" si="76"/>
        <v>0</v>
      </c>
      <c r="P113" s="385">
        <f t="shared" si="76"/>
        <v>0</v>
      </c>
      <c r="Q113" s="385">
        <f t="shared" si="76"/>
        <v>0</v>
      </c>
      <c r="R113" s="385">
        <f t="shared" si="76"/>
        <v>0</v>
      </c>
      <c r="S113" s="385">
        <f t="shared" si="76"/>
        <v>0</v>
      </c>
      <c r="T113" s="385">
        <f t="shared" si="76"/>
        <v>0</v>
      </c>
      <c r="U113" s="385">
        <f t="shared" si="76"/>
        <v>0</v>
      </c>
      <c r="V113" s="385">
        <f t="shared" si="76"/>
        <v>0</v>
      </c>
      <c r="W113" s="385">
        <f t="shared" si="76"/>
        <v>0</v>
      </c>
      <c r="X113" s="385">
        <f t="shared" si="76"/>
        <v>0</v>
      </c>
      <c r="Y113" s="385">
        <f t="shared" si="76"/>
        <v>0</v>
      </c>
      <c r="Z113" s="385">
        <f t="shared" si="76"/>
        <v>0</v>
      </c>
      <c r="AA113" s="385">
        <f t="shared" si="76"/>
        <v>0</v>
      </c>
      <c r="AB113" s="385">
        <f t="shared" si="76"/>
        <v>0</v>
      </c>
      <c r="AC113" s="385">
        <f t="shared" si="76"/>
        <v>0</v>
      </c>
      <c r="AD113" s="385">
        <f t="shared" si="76"/>
        <v>0</v>
      </c>
      <c r="AE113" s="385">
        <f t="shared" si="76"/>
        <v>0</v>
      </c>
      <c r="AF113" s="385">
        <f t="shared" si="76"/>
        <v>0</v>
      </c>
      <c r="AG113" s="385">
        <f t="shared" si="76"/>
        <v>0</v>
      </c>
      <c r="AH113" s="385">
        <f t="shared" si="76"/>
        <v>0</v>
      </c>
      <c r="AI113" s="385">
        <f t="shared" si="76"/>
        <v>0</v>
      </c>
      <c r="AJ113" s="385">
        <f t="shared" si="76"/>
        <v>0</v>
      </c>
      <c r="AK113" s="385">
        <f t="shared" si="76"/>
        <v>0</v>
      </c>
      <c r="AL113" s="385">
        <f t="shared" si="76"/>
        <v>0</v>
      </c>
      <c r="AM113" s="385">
        <f t="shared" si="76"/>
        <v>0</v>
      </c>
      <c r="AN113" s="386">
        <f t="shared" si="76"/>
        <v>0</v>
      </c>
      <c r="AO113" s="144"/>
      <c r="AQ113" s="59">
        <f t="shared" ref="AQ113:BJ113" si="77">+D113-SUM(D114:D115)</f>
        <v>0</v>
      </c>
      <c r="AR113" s="59">
        <f t="shared" si="77"/>
        <v>0</v>
      </c>
      <c r="AS113" s="59">
        <f t="shared" si="77"/>
        <v>0</v>
      </c>
      <c r="AT113" s="59">
        <f t="shared" si="77"/>
        <v>0</v>
      </c>
      <c r="AU113" s="59">
        <f t="shared" si="77"/>
        <v>0</v>
      </c>
      <c r="AV113" s="59">
        <f t="shared" si="77"/>
        <v>0</v>
      </c>
      <c r="AW113" s="59">
        <f t="shared" si="77"/>
        <v>0</v>
      </c>
      <c r="AX113" s="59">
        <f t="shared" si="77"/>
        <v>0</v>
      </c>
      <c r="AY113" s="59">
        <f t="shared" si="77"/>
        <v>0</v>
      </c>
      <c r="AZ113" s="59">
        <f t="shared" si="77"/>
        <v>0</v>
      </c>
      <c r="BA113" s="59">
        <f t="shared" si="77"/>
        <v>0</v>
      </c>
      <c r="BB113" s="59">
        <f t="shared" si="77"/>
        <v>0</v>
      </c>
      <c r="BC113" s="59">
        <f t="shared" si="77"/>
        <v>0</v>
      </c>
      <c r="BD113" s="59">
        <f t="shared" si="77"/>
        <v>0</v>
      </c>
      <c r="BE113" s="59">
        <f t="shared" si="77"/>
        <v>0</v>
      </c>
      <c r="BF113" s="59">
        <f t="shared" si="77"/>
        <v>0</v>
      </c>
      <c r="BG113" s="59">
        <f t="shared" si="77"/>
        <v>0</v>
      </c>
      <c r="BH113" s="59">
        <f t="shared" si="77"/>
        <v>0</v>
      </c>
      <c r="BI113" s="59">
        <f t="shared" si="77"/>
        <v>0</v>
      </c>
      <c r="BJ113" s="59">
        <f t="shared" si="77"/>
        <v>0</v>
      </c>
      <c r="BK113" s="59">
        <f t="shared" ref="BK113:CA113" si="78">+X113-SUM(X114:X115)</f>
        <v>0</v>
      </c>
      <c r="BL113" s="59">
        <f t="shared" si="78"/>
        <v>0</v>
      </c>
      <c r="BM113" s="59">
        <f t="shared" si="78"/>
        <v>0</v>
      </c>
      <c r="BN113" s="59">
        <f t="shared" si="78"/>
        <v>0</v>
      </c>
      <c r="BO113" s="59">
        <f t="shared" si="78"/>
        <v>0</v>
      </c>
      <c r="BP113" s="59">
        <f t="shared" si="78"/>
        <v>0</v>
      </c>
      <c r="BQ113" s="59">
        <f t="shared" si="78"/>
        <v>0</v>
      </c>
      <c r="BR113" s="59">
        <f t="shared" si="78"/>
        <v>0</v>
      </c>
      <c r="BS113" s="59">
        <f t="shared" si="78"/>
        <v>0</v>
      </c>
      <c r="BT113" s="59">
        <f t="shared" si="78"/>
        <v>0</v>
      </c>
      <c r="BU113" s="59">
        <f t="shared" si="78"/>
        <v>0</v>
      </c>
      <c r="BV113" s="59">
        <f t="shared" si="78"/>
        <v>0</v>
      </c>
      <c r="BW113" s="59">
        <f t="shared" si="78"/>
        <v>0</v>
      </c>
      <c r="BX113" s="59">
        <f t="shared" si="78"/>
        <v>0</v>
      </c>
      <c r="BY113" s="59">
        <f t="shared" si="78"/>
        <v>0</v>
      </c>
      <c r="BZ113" s="59">
        <f t="shared" si="78"/>
        <v>0</v>
      </c>
      <c r="CA113" s="59">
        <f t="shared" si="78"/>
        <v>0</v>
      </c>
      <c r="CC113" s="59">
        <f>SUM(D113:AO113)-'A1'!L119-'A2'!Y119-'A3'!P122-'A3'!X122-'A3'!Z122*2</f>
        <v>0</v>
      </c>
    </row>
    <row r="114" spans="2:81" s="11" customFormat="1" ht="20.100000000000001" customHeight="1">
      <c r="B114" s="46"/>
      <c r="C114" s="51" t="s">
        <v>52</v>
      </c>
      <c r="D114" s="384"/>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c r="AI114" s="384"/>
      <c r="AJ114" s="384"/>
      <c r="AK114" s="384"/>
      <c r="AL114" s="384"/>
      <c r="AM114" s="384"/>
      <c r="AN114" s="419"/>
      <c r="AO114" s="144"/>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C114" s="59">
        <f>SUM(D114:AO114)-'A1'!L120-'A2'!Y120-'A3'!P123-'A3'!X123-'A3'!Z123*2</f>
        <v>0</v>
      </c>
    </row>
    <row r="115" spans="2:81" s="11" customFormat="1" ht="20.100000000000001" customHeight="1">
      <c r="B115" s="46"/>
      <c r="C115" s="51" t="s">
        <v>53</v>
      </c>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c r="AI115" s="384"/>
      <c r="AJ115" s="384"/>
      <c r="AK115" s="384"/>
      <c r="AL115" s="384"/>
      <c r="AM115" s="384"/>
      <c r="AN115" s="419"/>
      <c r="AO115" s="144"/>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C115" s="59">
        <f>SUM(D115:AO115)-'A1'!L121-'A2'!Y121-'A3'!P124-'A3'!X124-'A3'!Z124*2</f>
        <v>0</v>
      </c>
    </row>
    <row r="116" spans="2:81" s="11" customFormat="1" ht="20.100000000000001" customHeight="1">
      <c r="B116" s="45"/>
      <c r="C116" s="50" t="s">
        <v>11</v>
      </c>
      <c r="D116" s="385">
        <f t="shared" ref="D116:AN116" si="79">SUM(D117:D118)</f>
        <v>0</v>
      </c>
      <c r="E116" s="385">
        <f t="shared" si="79"/>
        <v>0</v>
      </c>
      <c r="F116" s="385">
        <f t="shared" si="79"/>
        <v>0</v>
      </c>
      <c r="G116" s="385">
        <f t="shared" si="79"/>
        <v>0</v>
      </c>
      <c r="H116" s="385">
        <f t="shared" si="79"/>
        <v>0</v>
      </c>
      <c r="I116" s="385">
        <f t="shared" si="79"/>
        <v>0</v>
      </c>
      <c r="J116" s="385">
        <f t="shared" si="79"/>
        <v>0</v>
      </c>
      <c r="K116" s="385">
        <f t="shared" si="79"/>
        <v>0</v>
      </c>
      <c r="L116" s="385">
        <f t="shared" si="79"/>
        <v>0</v>
      </c>
      <c r="M116" s="385">
        <f t="shared" si="79"/>
        <v>0</v>
      </c>
      <c r="N116" s="385">
        <f t="shared" si="79"/>
        <v>0</v>
      </c>
      <c r="O116" s="385">
        <f t="shared" si="79"/>
        <v>0</v>
      </c>
      <c r="P116" s="385">
        <f t="shared" si="79"/>
        <v>0</v>
      </c>
      <c r="Q116" s="385">
        <f t="shared" si="79"/>
        <v>0</v>
      </c>
      <c r="R116" s="385">
        <f t="shared" si="79"/>
        <v>0</v>
      </c>
      <c r="S116" s="385">
        <f t="shared" si="79"/>
        <v>0</v>
      </c>
      <c r="T116" s="385">
        <f t="shared" si="79"/>
        <v>0</v>
      </c>
      <c r="U116" s="385">
        <f t="shared" si="79"/>
        <v>0</v>
      </c>
      <c r="V116" s="385">
        <f t="shared" si="79"/>
        <v>0</v>
      </c>
      <c r="W116" s="385">
        <f t="shared" si="79"/>
        <v>0</v>
      </c>
      <c r="X116" s="385">
        <f t="shared" si="79"/>
        <v>0</v>
      </c>
      <c r="Y116" s="385">
        <f t="shared" si="79"/>
        <v>0</v>
      </c>
      <c r="Z116" s="385">
        <f t="shared" si="79"/>
        <v>0</v>
      </c>
      <c r="AA116" s="385">
        <f t="shared" si="79"/>
        <v>0</v>
      </c>
      <c r="AB116" s="385">
        <f t="shared" si="79"/>
        <v>0</v>
      </c>
      <c r="AC116" s="385">
        <f t="shared" si="79"/>
        <v>0</v>
      </c>
      <c r="AD116" s="385">
        <f t="shared" si="79"/>
        <v>0</v>
      </c>
      <c r="AE116" s="385">
        <f t="shared" si="79"/>
        <v>0</v>
      </c>
      <c r="AF116" s="385">
        <f t="shared" si="79"/>
        <v>0</v>
      </c>
      <c r="AG116" s="385">
        <f t="shared" si="79"/>
        <v>0</v>
      </c>
      <c r="AH116" s="385">
        <f t="shared" si="79"/>
        <v>0</v>
      </c>
      <c r="AI116" s="385">
        <f t="shared" si="79"/>
        <v>0</v>
      </c>
      <c r="AJ116" s="385">
        <f t="shared" si="79"/>
        <v>0</v>
      </c>
      <c r="AK116" s="385">
        <f t="shared" si="79"/>
        <v>0</v>
      </c>
      <c r="AL116" s="385">
        <f t="shared" si="79"/>
        <v>0</v>
      </c>
      <c r="AM116" s="385">
        <f t="shared" si="79"/>
        <v>0</v>
      </c>
      <c r="AN116" s="386">
        <f t="shared" si="79"/>
        <v>0</v>
      </c>
      <c r="AO116" s="144"/>
      <c r="AQ116" s="59">
        <f t="shared" ref="AQ116:BJ116" si="80">+D116-SUM(D117:D118)</f>
        <v>0</v>
      </c>
      <c r="AR116" s="59">
        <f t="shared" si="80"/>
        <v>0</v>
      </c>
      <c r="AS116" s="59">
        <f t="shared" si="80"/>
        <v>0</v>
      </c>
      <c r="AT116" s="59">
        <f t="shared" si="80"/>
        <v>0</v>
      </c>
      <c r="AU116" s="59">
        <f t="shared" si="80"/>
        <v>0</v>
      </c>
      <c r="AV116" s="59">
        <f t="shared" si="80"/>
        <v>0</v>
      </c>
      <c r="AW116" s="59">
        <f t="shared" si="80"/>
        <v>0</v>
      </c>
      <c r="AX116" s="59">
        <f t="shared" si="80"/>
        <v>0</v>
      </c>
      <c r="AY116" s="59">
        <f t="shared" si="80"/>
        <v>0</v>
      </c>
      <c r="AZ116" s="59">
        <f t="shared" si="80"/>
        <v>0</v>
      </c>
      <c r="BA116" s="59">
        <f t="shared" si="80"/>
        <v>0</v>
      </c>
      <c r="BB116" s="59">
        <f t="shared" si="80"/>
        <v>0</v>
      </c>
      <c r="BC116" s="59">
        <f t="shared" si="80"/>
        <v>0</v>
      </c>
      <c r="BD116" s="59">
        <f t="shared" si="80"/>
        <v>0</v>
      </c>
      <c r="BE116" s="59">
        <f t="shared" si="80"/>
        <v>0</v>
      </c>
      <c r="BF116" s="59">
        <f t="shared" si="80"/>
        <v>0</v>
      </c>
      <c r="BG116" s="59">
        <f t="shared" si="80"/>
        <v>0</v>
      </c>
      <c r="BH116" s="59">
        <f t="shared" si="80"/>
        <v>0</v>
      </c>
      <c r="BI116" s="59">
        <f t="shared" si="80"/>
        <v>0</v>
      </c>
      <c r="BJ116" s="59">
        <f t="shared" si="80"/>
        <v>0</v>
      </c>
      <c r="BK116" s="59">
        <f t="shared" ref="BK116:CA116" si="81">+X116-SUM(X117:X118)</f>
        <v>0</v>
      </c>
      <c r="BL116" s="59">
        <f t="shared" si="81"/>
        <v>0</v>
      </c>
      <c r="BM116" s="59">
        <f t="shared" si="81"/>
        <v>0</v>
      </c>
      <c r="BN116" s="59">
        <f t="shared" si="81"/>
        <v>0</v>
      </c>
      <c r="BO116" s="59">
        <f t="shared" si="81"/>
        <v>0</v>
      </c>
      <c r="BP116" s="59">
        <f t="shared" si="81"/>
        <v>0</v>
      </c>
      <c r="BQ116" s="59">
        <f t="shared" si="81"/>
        <v>0</v>
      </c>
      <c r="BR116" s="59">
        <f t="shared" si="81"/>
        <v>0</v>
      </c>
      <c r="BS116" s="59">
        <f t="shared" si="81"/>
        <v>0</v>
      </c>
      <c r="BT116" s="59">
        <f t="shared" si="81"/>
        <v>0</v>
      </c>
      <c r="BU116" s="59">
        <f t="shared" si="81"/>
        <v>0</v>
      </c>
      <c r="BV116" s="59">
        <f t="shared" si="81"/>
        <v>0</v>
      </c>
      <c r="BW116" s="59">
        <f t="shared" si="81"/>
        <v>0</v>
      </c>
      <c r="BX116" s="59">
        <f t="shared" si="81"/>
        <v>0</v>
      </c>
      <c r="BY116" s="59">
        <f t="shared" si="81"/>
        <v>0</v>
      </c>
      <c r="BZ116" s="59">
        <f t="shared" si="81"/>
        <v>0</v>
      </c>
      <c r="CA116" s="59">
        <f t="shared" si="81"/>
        <v>0</v>
      </c>
      <c r="CC116" s="59">
        <f>SUM(D116:AO116)-'A1'!L122-'A2'!Y122-'A3'!P125-'A3'!X125-'A3'!Z125*2</f>
        <v>0</v>
      </c>
    </row>
    <row r="117" spans="2:81" s="11" customFormat="1" ht="20.100000000000001" customHeight="1">
      <c r="B117" s="45"/>
      <c r="C117" s="51" t="s">
        <v>52</v>
      </c>
      <c r="D117" s="384"/>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c r="AI117" s="384"/>
      <c r="AJ117" s="384"/>
      <c r="AK117" s="384"/>
      <c r="AL117" s="384"/>
      <c r="AM117" s="384"/>
      <c r="AN117" s="419"/>
      <c r="AO117" s="144"/>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C117" s="59">
        <f>SUM(D117:AO117)-'A1'!L123-'A2'!Y123-'A3'!P126-'A3'!X126-'A3'!Z126*2</f>
        <v>0</v>
      </c>
    </row>
    <row r="118" spans="2:81" s="11" customFormat="1" ht="20.100000000000001" customHeight="1">
      <c r="B118" s="45"/>
      <c r="C118" s="51" t="s">
        <v>53</v>
      </c>
      <c r="D118" s="384"/>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c r="AI118" s="384"/>
      <c r="AJ118" s="384"/>
      <c r="AK118" s="384"/>
      <c r="AL118" s="384"/>
      <c r="AM118" s="384"/>
      <c r="AN118" s="419"/>
      <c r="AO118" s="144"/>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C118" s="59">
        <f>SUM(D118:AO118)-'A1'!L124-'A2'!Y124-'A3'!P127-'A3'!X127-'A3'!Z127*2</f>
        <v>0</v>
      </c>
    </row>
    <row r="119" spans="2:81" s="11" customFormat="1" ht="20.100000000000001" customHeight="1">
      <c r="B119" s="45"/>
      <c r="C119" s="51"/>
      <c r="D119" s="385"/>
      <c r="E119" s="385"/>
      <c r="F119" s="385"/>
      <c r="G119" s="385"/>
      <c r="H119" s="385"/>
      <c r="I119" s="385"/>
      <c r="J119" s="385"/>
      <c r="K119" s="385"/>
      <c r="L119" s="385"/>
      <c r="M119" s="385"/>
      <c r="N119" s="385"/>
      <c r="O119" s="385"/>
      <c r="P119" s="385"/>
      <c r="Q119" s="385"/>
      <c r="R119" s="385"/>
      <c r="S119" s="385"/>
      <c r="T119" s="385"/>
      <c r="U119" s="385"/>
      <c r="V119" s="385"/>
      <c r="W119" s="385"/>
      <c r="X119" s="385"/>
      <c r="Y119" s="385"/>
      <c r="Z119" s="385"/>
      <c r="AA119" s="385"/>
      <c r="AB119" s="385"/>
      <c r="AC119" s="385"/>
      <c r="AD119" s="385"/>
      <c r="AE119" s="385"/>
      <c r="AF119" s="385"/>
      <c r="AG119" s="385"/>
      <c r="AH119" s="385"/>
      <c r="AI119" s="385"/>
      <c r="AJ119" s="385"/>
      <c r="AK119" s="385"/>
      <c r="AL119" s="385"/>
      <c r="AM119" s="385"/>
      <c r="AN119" s="386"/>
      <c r="AO119" s="144"/>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C119" s="59"/>
    </row>
    <row r="120" spans="2:81" s="11" customFormat="1" ht="20.100000000000001" customHeight="1">
      <c r="B120" s="46"/>
      <c r="C120" s="51" t="s">
        <v>78</v>
      </c>
      <c r="D120" s="384"/>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c r="AI120" s="384"/>
      <c r="AJ120" s="384"/>
      <c r="AK120" s="384"/>
      <c r="AL120" s="384"/>
      <c r="AM120" s="384"/>
      <c r="AN120" s="419"/>
      <c r="AO120" s="144"/>
      <c r="AQ120" s="59">
        <f t="shared" ref="AQ120:BJ120" si="82">+D116-SUM(D120:D125)</f>
        <v>0</v>
      </c>
      <c r="AR120" s="59">
        <f t="shared" si="82"/>
        <v>0</v>
      </c>
      <c r="AS120" s="59">
        <f t="shared" si="82"/>
        <v>0</v>
      </c>
      <c r="AT120" s="59">
        <f t="shared" si="82"/>
        <v>0</v>
      </c>
      <c r="AU120" s="59">
        <f t="shared" si="82"/>
        <v>0</v>
      </c>
      <c r="AV120" s="59">
        <f t="shared" si="82"/>
        <v>0</v>
      </c>
      <c r="AW120" s="59">
        <f t="shared" si="82"/>
        <v>0</v>
      </c>
      <c r="AX120" s="59">
        <f t="shared" si="82"/>
        <v>0</v>
      </c>
      <c r="AY120" s="59">
        <f t="shared" si="82"/>
        <v>0</v>
      </c>
      <c r="AZ120" s="59">
        <f t="shared" si="82"/>
        <v>0</v>
      </c>
      <c r="BA120" s="59">
        <f t="shared" si="82"/>
        <v>0</v>
      </c>
      <c r="BB120" s="59">
        <f t="shared" si="82"/>
        <v>0</v>
      </c>
      <c r="BC120" s="59">
        <f t="shared" si="82"/>
        <v>0</v>
      </c>
      <c r="BD120" s="59">
        <f t="shared" si="82"/>
        <v>0</v>
      </c>
      <c r="BE120" s="59">
        <f t="shared" si="82"/>
        <v>0</v>
      </c>
      <c r="BF120" s="59">
        <f t="shared" si="82"/>
        <v>0</v>
      </c>
      <c r="BG120" s="59">
        <f t="shared" si="82"/>
        <v>0</v>
      </c>
      <c r="BH120" s="59">
        <f t="shared" si="82"/>
        <v>0</v>
      </c>
      <c r="BI120" s="59">
        <f t="shared" si="82"/>
        <v>0</v>
      </c>
      <c r="BJ120" s="59">
        <f t="shared" si="82"/>
        <v>0</v>
      </c>
      <c r="BK120" s="59">
        <f t="shared" ref="BK120:CA120" si="83">+X116-SUM(X120:X125)</f>
        <v>0</v>
      </c>
      <c r="BL120" s="59">
        <f t="shared" si="83"/>
        <v>0</v>
      </c>
      <c r="BM120" s="59">
        <f t="shared" si="83"/>
        <v>0</v>
      </c>
      <c r="BN120" s="59">
        <f t="shared" si="83"/>
        <v>0</v>
      </c>
      <c r="BO120" s="59">
        <f t="shared" si="83"/>
        <v>0</v>
      </c>
      <c r="BP120" s="59">
        <f t="shared" si="83"/>
        <v>0</v>
      </c>
      <c r="BQ120" s="59">
        <f t="shared" si="83"/>
        <v>0</v>
      </c>
      <c r="BR120" s="59">
        <f t="shared" si="83"/>
        <v>0</v>
      </c>
      <c r="BS120" s="59">
        <f t="shared" si="83"/>
        <v>0</v>
      </c>
      <c r="BT120" s="59">
        <f t="shared" si="83"/>
        <v>0</v>
      </c>
      <c r="BU120" s="59">
        <f t="shared" si="83"/>
        <v>0</v>
      </c>
      <c r="BV120" s="59">
        <f t="shared" si="83"/>
        <v>0</v>
      </c>
      <c r="BW120" s="59">
        <f t="shared" si="83"/>
        <v>0</v>
      </c>
      <c r="BX120" s="59">
        <f t="shared" si="83"/>
        <v>0</v>
      </c>
      <c r="BY120" s="59">
        <f t="shared" si="83"/>
        <v>0</v>
      </c>
      <c r="BZ120" s="59">
        <f t="shared" si="83"/>
        <v>0</v>
      </c>
      <c r="CA120" s="59">
        <f t="shared" si="83"/>
        <v>0</v>
      </c>
      <c r="CC120" s="59">
        <f>SUM(D120:AO120)-'A1'!L126-'A2'!Y126-'A3'!P129-'A3'!X129-'A3'!Z129*2</f>
        <v>0</v>
      </c>
    </row>
    <row r="121" spans="2:81" s="11" customFormat="1" ht="20.100000000000001" customHeight="1">
      <c r="B121" s="46"/>
      <c r="C121" s="51" t="s">
        <v>64</v>
      </c>
      <c r="D121" s="384"/>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c r="AI121" s="384"/>
      <c r="AJ121" s="384"/>
      <c r="AK121" s="384"/>
      <c r="AL121" s="384"/>
      <c r="AM121" s="384"/>
      <c r="AN121" s="419"/>
      <c r="AO121" s="144"/>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C121" s="59">
        <f>SUM(D121:AO121)-'A1'!L127-'A2'!Y127-'A3'!P130-'A3'!X130-'A3'!Z130*2</f>
        <v>0</v>
      </c>
    </row>
    <row r="122" spans="2:81" s="11" customFormat="1" ht="20.100000000000001" customHeight="1">
      <c r="B122" s="46"/>
      <c r="C122" s="51" t="s">
        <v>119</v>
      </c>
      <c r="D122" s="384"/>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c r="AA122" s="384"/>
      <c r="AB122" s="384"/>
      <c r="AC122" s="384"/>
      <c r="AD122" s="384"/>
      <c r="AE122" s="384"/>
      <c r="AF122" s="384"/>
      <c r="AG122" s="384"/>
      <c r="AH122" s="384"/>
      <c r="AI122" s="384"/>
      <c r="AJ122" s="384"/>
      <c r="AK122" s="384"/>
      <c r="AL122" s="384"/>
      <c r="AM122" s="384"/>
      <c r="AN122" s="419"/>
      <c r="AO122" s="144"/>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C122" s="59">
        <f>SUM(D122:AO122)-'A1'!L128-'A2'!Y128-'A3'!P131-'A3'!X131-'A3'!Z131*2</f>
        <v>0</v>
      </c>
    </row>
    <row r="123" spans="2:81" s="11" customFormat="1" ht="20.100000000000001" customHeight="1">
      <c r="B123" s="46"/>
      <c r="C123" s="51" t="s">
        <v>79</v>
      </c>
      <c r="D123" s="384"/>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c r="AA123" s="384"/>
      <c r="AB123" s="384"/>
      <c r="AC123" s="384"/>
      <c r="AD123" s="384"/>
      <c r="AE123" s="384"/>
      <c r="AF123" s="384"/>
      <c r="AG123" s="384"/>
      <c r="AH123" s="384"/>
      <c r="AI123" s="384"/>
      <c r="AJ123" s="384"/>
      <c r="AK123" s="384"/>
      <c r="AL123" s="384"/>
      <c r="AM123" s="384"/>
      <c r="AN123" s="419"/>
      <c r="AO123" s="144"/>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C123" s="59">
        <f>SUM(D123:AO123)-'A1'!L129-'A2'!Y129-'A3'!P132-'A3'!X132-'A3'!Z132*2</f>
        <v>0</v>
      </c>
    </row>
    <row r="124" spans="2:81" s="11" customFormat="1" ht="20.100000000000001" customHeight="1">
      <c r="B124" s="46"/>
      <c r="C124" s="51" t="s">
        <v>45</v>
      </c>
      <c r="D124" s="384"/>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4"/>
      <c r="AE124" s="384"/>
      <c r="AF124" s="384"/>
      <c r="AG124" s="384"/>
      <c r="AH124" s="384"/>
      <c r="AI124" s="384"/>
      <c r="AJ124" s="384"/>
      <c r="AK124" s="384"/>
      <c r="AL124" s="384"/>
      <c r="AM124" s="384"/>
      <c r="AN124" s="419"/>
      <c r="AO124" s="144"/>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C124" s="59">
        <f>SUM(D124:AO124)-'A1'!L130-'A2'!Y130-'A3'!P133-'A3'!X133-'A3'!Z133*2</f>
        <v>0</v>
      </c>
    </row>
    <row r="125" spans="2:81" s="11" customFormat="1" ht="20.100000000000001" customHeight="1">
      <c r="B125" s="46"/>
      <c r="C125" s="51" t="s">
        <v>96</v>
      </c>
      <c r="D125" s="384"/>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c r="AI125" s="384"/>
      <c r="AJ125" s="384"/>
      <c r="AK125" s="384"/>
      <c r="AL125" s="384"/>
      <c r="AM125" s="384"/>
      <c r="AN125" s="419"/>
      <c r="AO125" s="144"/>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C125" s="59">
        <f>SUM(D125:AO125)-'A1'!L131-'A2'!Y131-'A3'!P134-'A3'!X134-'A3'!Z134*2</f>
        <v>0</v>
      </c>
    </row>
    <row r="126" spans="2:81" s="11" customFormat="1" ht="20.100000000000001" customHeight="1">
      <c r="B126" s="46"/>
      <c r="C126" s="51"/>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6"/>
      <c r="AO126" s="144"/>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C126" s="59"/>
    </row>
    <row r="127" spans="2:81" s="11" customFormat="1" ht="20.100000000000001" customHeight="1">
      <c r="B127" s="46"/>
      <c r="C127" s="50" t="s">
        <v>12</v>
      </c>
      <c r="D127" s="385">
        <f t="shared" ref="D127:AN127" si="84">SUM(D128:D129)</f>
        <v>0</v>
      </c>
      <c r="E127" s="385">
        <f t="shared" si="84"/>
        <v>0</v>
      </c>
      <c r="F127" s="385">
        <f t="shared" si="84"/>
        <v>0</v>
      </c>
      <c r="G127" s="385">
        <f t="shared" si="84"/>
        <v>0</v>
      </c>
      <c r="H127" s="385">
        <f t="shared" si="84"/>
        <v>0</v>
      </c>
      <c r="I127" s="385">
        <f t="shared" si="84"/>
        <v>0</v>
      </c>
      <c r="J127" s="385">
        <f t="shared" si="84"/>
        <v>0</v>
      </c>
      <c r="K127" s="385">
        <f t="shared" si="84"/>
        <v>0</v>
      </c>
      <c r="L127" s="385">
        <f t="shared" si="84"/>
        <v>0</v>
      </c>
      <c r="M127" s="385">
        <f t="shared" si="84"/>
        <v>0</v>
      </c>
      <c r="N127" s="385">
        <f t="shared" si="84"/>
        <v>0</v>
      </c>
      <c r="O127" s="385">
        <f t="shared" si="84"/>
        <v>0</v>
      </c>
      <c r="P127" s="385">
        <f t="shared" si="84"/>
        <v>0</v>
      </c>
      <c r="Q127" s="385">
        <f t="shared" si="84"/>
        <v>0</v>
      </c>
      <c r="R127" s="385">
        <f t="shared" si="84"/>
        <v>0</v>
      </c>
      <c r="S127" s="385">
        <f t="shared" si="84"/>
        <v>0</v>
      </c>
      <c r="T127" s="385">
        <f t="shared" si="84"/>
        <v>0</v>
      </c>
      <c r="U127" s="385">
        <f t="shared" si="84"/>
        <v>0</v>
      </c>
      <c r="V127" s="385">
        <f t="shared" si="84"/>
        <v>0</v>
      </c>
      <c r="W127" s="385">
        <f t="shared" si="84"/>
        <v>0</v>
      </c>
      <c r="X127" s="385">
        <f t="shared" si="84"/>
        <v>0</v>
      </c>
      <c r="Y127" s="385">
        <f t="shared" si="84"/>
        <v>0</v>
      </c>
      <c r="Z127" s="385">
        <f t="shared" si="84"/>
        <v>0</v>
      </c>
      <c r="AA127" s="385">
        <f t="shared" si="84"/>
        <v>0</v>
      </c>
      <c r="AB127" s="385">
        <f t="shared" si="84"/>
        <v>0</v>
      </c>
      <c r="AC127" s="385">
        <f t="shared" si="84"/>
        <v>0</v>
      </c>
      <c r="AD127" s="385">
        <f t="shared" si="84"/>
        <v>0</v>
      </c>
      <c r="AE127" s="385">
        <f t="shared" si="84"/>
        <v>0</v>
      </c>
      <c r="AF127" s="385">
        <f t="shared" si="84"/>
        <v>0</v>
      </c>
      <c r="AG127" s="385">
        <f t="shared" si="84"/>
        <v>0</v>
      </c>
      <c r="AH127" s="385">
        <f t="shared" si="84"/>
        <v>0</v>
      </c>
      <c r="AI127" s="385">
        <f t="shared" si="84"/>
        <v>0</v>
      </c>
      <c r="AJ127" s="385">
        <f t="shared" si="84"/>
        <v>0</v>
      </c>
      <c r="AK127" s="385">
        <f t="shared" si="84"/>
        <v>0</v>
      </c>
      <c r="AL127" s="385">
        <f t="shared" si="84"/>
        <v>0</v>
      </c>
      <c r="AM127" s="385">
        <f t="shared" si="84"/>
        <v>0</v>
      </c>
      <c r="AN127" s="386">
        <f t="shared" si="84"/>
        <v>0</v>
      </c>
      <c r="AO127" s="144"/>
      <c r="AQ127" s="59">
        <f t="shared" ref="AQ127:BJ127" si="85">+D127-SUM(D128:D129)</f>
        <v>0</v>
      </c>
      <c r="AR127" s="59">
        <f t="shared" si="85"/>
        <v>0</v>
      </c>
      <c r="AS127" s="59">
        <f t="shared" si="85"/>
        <v>0</v>
      </c>
      <c r="AT127" s="59">
        <f t="shared" si="85"/>
        <v>0</v>
      </c>
      <c r="AU127" s="59">
        <f t="shared" si="85"/>
        <v>0</v>
      </c>
      <c r="AV127" s="59">
        <f t="shared" si="85"/>
        <v>0</v>
      </c>
      <c r="AW127" s="59">
        <f t="shared" si="85"/>
        <v>0</v>
      </c>
      <c r="AX127" s="59">
        <f t="shared" si="85"/>
        <v>0</v>
      </c>
      <c r="AY127" s="59">
        <f t="shared" si="85"/>
        <v>0</v>
      </c>
      <c r="AZ127" s="59">
        <f t="shared" si="85"/>
        <v>0</v>
      </c>
      <c r="BA127" s="59">
        <f t="shared" si="85"/>
        <v>0</v>
      </c>
      <c r="BB127" s="59">
        <f t="shared" si="85"/>
        <v>0</v>
      </c>
      <c r="BC127" s="59">
        <f t="shared" si="85"/>
        <v>0</v>
      </c>
      <c r="BD127" s="59">
        <f t="shared" si="85"/>
        <v>0</v>
      </c>
      <c r="BE127" s="59">
        <f t="shared" si="85"/>
        <v>0</v>
      </c>
      <c r="BF127" s="59">
        <f t="shared" si="85"/>
        <v>0</v>
      </c>
      <c r="BG127" s="59">
        <f t="shared" si="85"/>
        <v>0</v>
      </c>
      <c r="BH127" s="59">
        <f t="shared" si="85"/>
        <v>0</v>
      </c>
      <c r="BI127" s="59">
        <f t="shared" si="85"/>
        <v>0</v>
      </c>
      <c r="BJ127" s="59">
        <f t="shared" si="85"/>
        <v>0</v>
      </c>
      <c r="BK127" s="59">
        <f t="shared" ref="BK127:CA127" si="86">+X127-SUM(X128:X129)</f>
        <v>0</v>
      </c>
      <c r="BL127" s="59">
        <f t="shared" si="86"/>
        <v>0</v>
      </c>
      <c r="BM127" s="59">
        <f t="shared" si="86"/>
        <v>0</v>
      </c>
      <c r="BN127" s="59">
        <f t="shared" si="86"/>
        <v>0</v>
      </c>
      <c r="BO127" s="59">
        <f t="shared" si="86"/>
        <v>0</v>
      </c>
      <c r="BP127" s="59">
        <f t="shared" si="86"/>
        <v>0</v>
      </c>
      <c r="BQ127" s="59">
        <f t="shared" si="86"/>
        <v>0</v>
      </c>
      <c r="BR127" s="59">
        <f t="shared" si="86"/>
        <v>0</v>
      </c>
      <c r="BS127" s="59">
        <f t="shared" si="86"/>
        <v>0</v>
      </c>
      <c r="BT127" s="59">
        <f t="shared" si="86"/>
        <v>0</v>
      </c>
      <c r="BU127" s="59">
        <f t="shared" si="86"/>
        <v>0</v>
      </c>
      <c r="BV127" s="59">
        <f t="shared" si="86"/>
        <v>0</v>
      </c>
      <c r="BW127" s="59">
        <f t="shared" si="86"/>
        <v>0</v>
      </c>
      <c r="BX127" s="59">
        <f t="shared" si="86"/>
        <v>0</v>
      </c>
      <c r="BY127" s="59">
        <f t="shared" si="86"/>
        <v>0</v>
      </c>
      <c r="BZ127" s="59">
        <f t="shared" si="86"/>
        <v>0</v>
      </c>
      <c r="CA127" s="59">
        <f t="shared" si="86"/>
        <v>0</v>
      </c>
      <c r="CC127" s="59">
        <f>SUM(D127:AO127)-'A1'!L133-'A2'!Y133-'A3'!P136-'A3'!X136-'A3'!Z136*2</f>
        <v>0</v>
      </c>
    </row>
    <row r="128" spans="2:81" s="21" customFormat="1" ht="20.100000000000001" customHeight="1">
      <c r="B128" s="42"/>
      <c r="C128" s="51" t="s">
        <v>52</v>
      </c>
      <c r="D128" s="384"/>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c r="AA128" s="384"/>
      <c r="AB128" s="384"/>
      <c r="AC128" s="384"/>
      <c r="AD128" s="384"/>
      <c r="AE128" s="384"/>
      <c r="AF128" s="384"/>
      <c r="AG128" s="384"/>
      <c r="AH128" s="384"/>
      <c r="AI128" s="384"/>
      <c r="AJ128" s="384"/>
      <c r="AK128" s="384"/>
      <c r="AL128" s="384"/>
      <c r="AM128" s="384"/>
      <c r="AN128" s="419"/>
      <c r="AO128" s="145"/>
      <c r="AQ128" s="146"/>
      <c r="AR128" s="146"/>
      <c r="AS128" s="146"/>
      <c r="AT128" s="146"/>
      <c r="AU128" s="146"/>
      <c r="AV128" s="146"/>
      <c r="AW128" s="146"/>
      <c r="AX128" s="146"/>
      <c r="AY128" s="146"/>
      <c r="AZ128" s="146"/>
      <c r="BA128" s="146"/>
      <c r="BB128" s="146"/>
      <c r="BC128" s="146"/>
      <c r="BD128" s="146"/>
      <c r="BE128" s="146"/>
      <c r="BF128" s="146"/>
      <c r="BG128" s="146"/>
      <c r="BH128" s="146"/>
      <c r="BI128" s="146"/>
      <c r="BJ128" s="146"/>
      <c r="BK128" s="146"/>
      <c r="BL128" s="146"/>
      <c r="BM128" s="146"/>
      <c r="BN128" s="146"/>
      <c r="BO128" s="146"/>
      <c r="BP128" s="146"/>
      <c r="BQ128" s="146"/>
      <c r="BR128" s="146"/>
      <c r="BS128" s="146"/>
      <c r="BT128" s="146"/>
      <c r="BU128" s="146"/>
      <c r="BV128" s="146"/>
      <c r="BW128" s="146"/>
      <c r="BX128" s="146"/>
      <c r="BY128" s="146"/>
      <c r="BZ128" s="146"/>
      <c r="CA128" s="146"/>
      <c r="CC128" s="59">
        <f>SUM(D128:AO128)-'A1'!L134-'A2'!Y134-'A3'!P137-'A3'!X137-'A3'!Z137*2</f>
        <v>0</v>
      </c>
    </row>
    <row r="129" spans="2:81" s="11" customFormat="1" ht="20.100000000000001" customHeight="1">
      <c r="B129" s="46"/>
      <c r="C129" s="51" t="s">
        <v>53</v>
      </c>
      <c r="D129" s="384"/>
      <c r="E129" s="384"/>
      <c r="F129" s="384"/>
      <c r="G129" s="384"/>
      <c r="H129" s="384"/>
      <c r="I129" s="384"/>
      <c r="J129" s="384"/>
      <c r="K129" s="384"/>
      <c r="L129" s="384"/>
      <c r="M129" s="384"/>
      <c r="N129" s="384"/>
      <c r="O129" s="384"/>
      <c r="P129" s="384"/>
      <c r="Q129" s="384"/>
      <c r="R129" s="384"/>
      <c r="S129" s="384"/>
      <c r="T129" s="384"/>
      <c r="U129" s="384"/>
      <c r="V129" s="384"/>
      <c r="W129" s="384"/>
      <c r="X129" s="384"/>
      <c r="Y129" s="384"/>
      <c r="Z129" s="384"/>
      <c r="AA129" s="384"/>
      <c r="AB129" s="384"/>
      <c r="AC129" s="384"/>
      <c r="AD129" s="384"/>
      <c r="AE129" s="384"/>
      <c r="AF129" s="384"/>
      <c r="AG129" s="384"/>
      <c r="AH129" s="384"/>
      <c r="AI129" s="384"/>
      <c r="AJ129" s="384"/>
      <c r="AK129" s="384"/>
      <c r="AL129" s="384"/>
      <c r="AM129" s="384"/>
      <c r="AN129" s="419"/>
      <c r="AO129" s="144"/>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C129" s="59">
        <f>SUM(D129:AO129)-'A1'!L135-'A2'!Y135-'A3'!P138-'A3'!X138-'A3'!Z138*2</f>
        <v>0</v>
      </c>
    </row>
    <row r="130" spans="2:81" s="11" customFormat="1" ht="30" customHeight="1">
      <c r="B130" s="45"/>
      <c r="C130" s="49" t="s">
        <v>17</v>
      </c>
      <c r="D130" s="387">
        <f t="shared" ref="D130:AN130" si="87">+SUM(D127,D116,D113)</f>
        <v>0</v>
      </c>
      <c r="E130" s="387">
        <f t="shared" si="87"/>
        <v>0</v>
      </c>
      <c r="F130" s="387">
        <f t="shared" si="87"/>
        <v>0</v>
      </c>
      <c r="G130" s="387">
        <f t="shared" si="87"/>
        <v>0</v>
      </c>
      <c r="H130" s="387">
        <f t="shared" si="87"/>
        <v>0</v>
      </c>
      <c r="I130" s="387">
        <f t="shared" si="87"/>
        <v>0</v>
      </c>
      <c r="J130" s="387">
        <f t="shared" si="87"/>
        <v>0</v>
      </c>
      <c r="K130" s="387">
        <f t="shared" si="87"/>
        <v>0</v>
      </c>
      <c r="L130" s="387">
        <f t="shared" si="87"/>
        <v>0</v>
      </c>
      <c r="M130" s="387">
        <f t="shared" si="87"/>
        <v>0</v>
      </c>
      <c r="N130" s="387">
        <f t="shared" si="87"/>
        <v>0</v>
      </c>
      <c r="O130" s="387">
        <f t="shared" si="87"/>
        <v>0</v>
      </c>
      <c r="P130" s="387">
        <f t="shared" si="87"/>
        <v>0</v>
      </c>
      <c r="Q130" s="387">
        <f t="shared" si="87"/>
        <v>0</v>
      </c>
      <c r="R130" s="387">
        <f t="shared" si="87"/>
        <v>0</v>
      </c>
      <c r="S130" s="387">
        <f t="shared" si="87"/>
        <v>0</v>
      </c>
      <c r="T130" s="387">
        <f t="shared" si="87"/>
        <v>0</v>
      </c>
      <c r="U130" s="387">
        <f t="shared" si="87"/>
        <v>0</v>
      </c>
      <c r="V130" s="387">
        <f t="shared" si="87"/>
        <v>0</v>
      </c>
      <c r="W130" s="387">
        <f t="shared" si="87"/>
        <v>0</v>
      </c>
      <c r="X130" s="387">
        <f t="shared" si="87"/>
        <v>0</v>
      </c>
      <c r="Y130" s="387">
        <f t="shared" si="87"/>
        <v>0</v>
      </c>
      <c r="Z130" s="387">
        <f t="shared" si="87"/>
        <v>0</v>
      </c>
      <c r="AA130" s="387">
        <f t="shared" si="87"/>
        <v>0</v>
      </c>
      <c r="AB130" s="387">
        <f t="shared" si="87"/>
        <v>0</v>
      </c>
      <c r="AC130" s="387">
        <f t="shared" si="87"/>
        <v>0</v>
      </c>
      <c r="AD130" s="387">
        <f t="shared" si="87"/>
        <v>0</v>
      </c>
      <c r="AE130" s="387">
        <f t="shared" si="87"/>
        <v>0</v>
      </c>
      <c r="AF130" s="387">
        <f t="shared" si="87"/>
        <v>0</v>
      </c>
      <c r="AG130" s="387">
        <f t="shared" si="87"/>
        <v>0</v>
      </c>
      <c r="AH130" s="387">
        <f t="shared" si="87"/>
        <v>0</v>
      </c>
      <c r="AI130" s="387">
        <f t="shared" si="87"/>
        <v>0</v>
      </c>
      <c r="AJ130" s="387">
        <f t="shared" si="87"/>
        <v>0</v>
      </c>
      <c r="AK130" s="387">
        <f t="shared" si="87"/>
        <v>0</v>
      </c>
      <c r="AL130" s="387">
        <f t="shared" si="87"/>
        <v>0</v>
      </c>
      <c r="AM130" s="387">
        <f t="shared" si="87"/>
        <v>0</v>
      </c>
      <c r="AN130" s="388">
        <f t="shared" si="87"/>
        <v>0</v>
      </c>
      <c r="AO130" s="144"/>
      <c r="AQ130" s="59">
        <f t="shared" ref="AQ130:BJ130" si="88">+D130-D113-D116-D127</f>
        <v>0</v>
      </c>
      <c r="AR130" s="59">
        <f t="shared" si="88"/>
        <v>0</v>
      </c>
      <c r="AS130" s="59">
        <f t="shared" si="88"/>
        <v>0</v>
      </c>
      <c r="AT130" s="59">
        <f t="shared" si="88"/>
        <v>0</v>
      </c>
      <c r="AU130" s="59">
        <f t="shared" si="88"/>
        <v>0</v>
      </c>
      <c r="AV130" s="59">
        <f t="shared" si="88"/>
        <v>0</v>
      </c>
      <c r="AW130" s="59">
        <f t="shared" si="88"/>
        <v>0</v>
      </c>
      <c r="AX130" s="59">
        <f t="shared" si="88"/>
        <v>0</v>
      </c>
      <c r="AY130" s="59">
        <f t="shared" si="88"/>
        <v>0</v>
      </c>
      <c r="AZ130" s="59">
        <f t="shared" si="88"/>
        <v>0</v>
      </c>
      <c r="BA130" s="59">
        <f t="shared" si="88"/>
        <v>0</v>
      </c>
      <c r="BB130" s="59">
        <f t="shared" si="88"/>
        <v>0</v>
      </c>
      <c r="BC130" s="59">
        <f t="shared" si="88"/>
        <v>0</v>
      </c>
      <c r="BD130" s="59">
        <f t="shared" si="88"/>
        <v>0</v>
      </c>
      <c r="BE130" s="59">
        <f t="shared" si="88"/>
        <v>0</v>
      </c>
      <c r="BF130" s="59">
        <f t="shared" si="88"/>
        <v>0</v>
      </c>
      <c r="BG130" s="59">
        <f t="shared" si="88"/>
        <v>0</v>
      </c>
      <c r="BH130" s="59">
        <f t="shared" si="88"/>
        <v>0</v>
      </c>
      <c r="BI130" s="59">
        <f t="shared" si="88"/>
        <v>0</v>
      </c>
      <c r="BJ130" s="59">
        <f t="shared" si="88"/>
        <v>0</v>
      </c>
      <c r="BK130" s="59">
        <f t="shared" ref="BK130:CA130" si="89">+X130-X113-X116-X127</f>
        <v>0</v>
      </c>
      <c r="BL130" s="59">
        <f t="shared" si="89"/>
        <v>0</v>
      </c>
      <c r="BM130" s="59">
        <f t="shared" si="89"/>
        <v>0</v>
      </c>
      <c r="BN130" s="59">
        <f t="shared" si="89"/>
        <v>0</v>
      </c>
      <c r="BO130" s="59">
        <f t="shared" si="89"/>
        <v>0</v>
      </c>
      <c r="BP130" s="59">
        <f t="shared" si="89"/>
        <v>0</v>
      </c>
      <c r="BQ130" s="59">
        <f t="shared" si="89"/>
        <v>0</v>
      </c>
      <c r="BR130" s="59">
        <f t="shared" si="89"/>
        <v>0</v>
      </c>
      <c r="BS130" s="59">
        <f t="shared" si="89"/>
        <v>0</v>
      </c>
      <c r="BT130" s="59">
        <f t="shared" si="89"/>
        <v>0</v>
      </c>
      <c r="BU130" s="59">
        <f t="shared" si="89"/>
        <v>0</v>
      </c>
      <c r="BV130" s="59">
        <f t="shared" si="89"/>
        <v>0</v>
      </c>
      <c r="BW130" s="59">
        <f t="shared" si="89"/>
        <v>0</v>
      </c>
      <c r="BX130" s="59">
        <f t="shared" si="89"/>
        <v>0</v>
      </c>
      <c r="BY130" s="59">
        <f t="shared" si="89"/>
        <v>0</v>
      </c>
      <c r="BZ130" s="59">
        <f t="shared" si="89"/>
        <v>0</v>
      </c>
      <c r="CA130" s="59">
        <f t="shared" si="89"/>
        <v>0</v>
      </c>
      <c r="CC130" s="59">
        <f>SUM(D130:AO130)-'A1'!L136-'A2'!Y136-'A3'!P139-'A3'!X139-'A3'!Z139*2</f>
        <v>0</v>
      </c>
    </row>
    <row r="131" spans="2:81" s="21" customFormat="1" ht="20.100000000000001" customHeight="1">
      <c r="B131" s="42"/>
      <c r="C131" s="52" t="s">
        <v>143</v>
      </c>
      <c r="D131" s="389"/>
      <c r="E131" s="389"/>
      <c r="F131" s="389"/>
      <c r="G131" s="389"/>
      <c r="H131" s="389"/>
      <c r="I131" s="389"/>
      <c r="J131" s="389"/>
      <c r="K131" s="389"/>
      <c r="L131" s="389"/>
      <c r="M131" s="389"/>
      <c r="N131" s="389"/>
      <c r="O131" s="389"/>
      <c r="P131" s="389"/>
      <c r="Q131" s="389"/>
      <c r="R131" s="389"/>
      <c r="S131" s="389"/>
      <c r="T131" s="389"/>
      <c r="U131" s="389"/>
      <c r="V131" s="389"/>
      <c r="W131" s="389"/>
      <c r="X131" s="389"/>
      <c r="Y131" s="389"/>
      <c r="Z131" s="389"/>
      <c r="AA131" s="389"/>
      <c r="AB131" s="389"/>
      <c r="AC131" s="389"/>
      <c r="AD131" s="389"/>
      <c r="AE131" s="389"/>
      <c r="AF131" s="389"/>
      <c r="AG131" s="389"/>
      <c r="AH131" s="389"/>
      <c r="AI131" s="389"/>
      <c r="AJ131" s="389"/>
      <c r="AK131" s="389"/>
      <c r="AL131" s="389"/>
      <c r="AM131" s="389"/>
      <c r="AN131" s="419"/>
      <c r="AO131" s="145"/>
      <c r="AQ131" s="146">
        <f t="shared" ref="AQ131:BJ131" si="90">+IF((D131+D132&gt;D130),111,0)</f>
        <v>0</v>
      </c>
      <c r="AR131" s="146">
        <f t="shared" si="90"/>
        <v>0</v>
      </c>
      <c r="AS131" s="146">
        <f t="shared" si="90"/>
        <v>0</v>
      </c>
      <c r="AT131" s="146">
        <f t="shared" si="90"/>
        <v>0</v>
      </c>
      <c r="AU131" s="146">
        <f t="shared" si="90"/>
        <v>0</v>
      </c>
      <c r="AV131" s="146">
        <f t="shared" si="90"/>
        <v>0</v>
      </c>
      <c r="AW131" s="146">
        <f t="shared" si="90"/>
        <v>0</v>
      </c>
      <c r="AX131" s="146">
        <f t="shared" si="90"/>
        <v>0</v>
      </c>
      <c r="AY131" s="146">
        <f t="shared" si="90"/>
        <v>0</v>
      </c>
      <c r="AZ131" s="146">
        <f t="shared" si="90"/>
        <v>0</v>
      </c>
      <c r="BA131" s="146">
        <f t="shared" si="90"/>
        <v>0</v>
      </c>
      <c r="BB131" s="146">
        <f t="shared" si="90"/>
        <v>0</v>
      </c>
      <c r="BC131" s="146">
        <f t="shared" si="90"/>
        <v>0</v>
      </c>
      <c r="BD131" s="146">
        <f t="shared" si="90"/>
        <v>0</v>
      </c>
      <c r="BE131" s="146">
        <f t="shared" si="90"/>
        <v>0</v>
      </c>
      <c r="BF131" s="146">
        <f t="shared" si="90"/>
        <v>0</v>
      </c>
      <c r="BG131" s="146">
        <f t="shared" si="90"/>
        <v>0</v>
      </c>
      <c r="BH131" s="146">
        <f t="shared" si="90"/>
        <v>0</v>
      </c>
      <c r="BI131" s="146">
        <f t="shared" si="90"/>
        <v>0</v>
      </c>
      <c r="BJ131" s="146">
        <f t="shared" si="90"/>
        <v>0</v>
      </c>
      <c r="BK131" s="146">
        <f t="shared" ref="BK131:CA131" si="91">+IF((X131+X132&gt;X130),111,0)</f>
        <v>0</v>
      </c>
      <c r="BL131" s="146">
        <f t="shared" si="91"/>
        <v>0</v>
      </c>
      <c r="BM131" s="146">
        <f t="shared" si="91"/>
        <v>0</v>
      </c>
      <c r="BN131" s="146">
        <f t="shared" si="91"/>
        <v>0</v>
      </c>
      <c r="BO131" s="146">
        <f t="shared" si="91"/>
        <v>0</v>
      </c>
      <c r="BP131" s="146">
        <f t="shared" si="91"/>
        <v>0</v>
      </c>
      <c r="BQ131" s="146">
        <f t="shared" si="91"/>
        <v>0</v>
      </c>
      <c r="BR131" s="146">
        <f t="shared" si="91"/>
        <v>0</v>
      </c>
      <c r="BS131" s="146">
        <f t="shared" si="91"/>
        <v>0</v>
      </c>
      <c r="BT131" s="146">
        <f t="shared" si="91"/>
        <v>0</v>
      </c>
      <c r="BU131" s="146">
        <f t="shared" si="91"/>
        <v>0</v>
      </c>
      <c r="BV131" s="146">
        <f t="shared" si="91"/>
        <v>0</v>
      </c>
      <c r="BW131" s="146">
        <f t="shared" si="91"/>
        <v>0</v>
      </c>
      <c r="BX131" s="146">
        <f t="shared" si="91"/>
        <v>0</v>
      </c>
      <c r="BY131" s="146">
        <f t="shared" si="91"/>
        <v>0</v>
      </c>
      <c r="BZ131" s="146">
        <f t="shared" si="91"/>
        <v>0</v>
      </c>
      <c r="CA131" s="146">
        <f t="shared" si="91"/>
        <v>0</v>
      </c>
      <c r="CC131" s="59">
        <f>SUM(D131:AO131)-'A1'!L137-'A2'!Y137-'A3'!P140-'A3'!X140-'A3'!Z140*2</f>
        <v>0</v>
      </c>
    </row>
    <row r="132" spans="2:81" s="21" customFormat="1" ht="20.100000000000001" customHeight="1">
      <c r="B132" s="42"/>
      <c r="C132" s="52" t="s">
        <v>144</v>
      </c>
      <c r="D132" s="389"/>
      <c r="E132" s="389"/>
      <c r="F132" s="389"/>
      <c r="G132" s="389"/>
      <c r="H132" s="389"/>
      <c r="I132" s="389"/>
      <c r="J132" s="389"/>
      <c r="K132" s="389"/>
      <c r="L132" s="389"/>
      <c r="M132" s="389"/>
      <c r="N132" s="389"/>
      <c r="O132" s="389"/>
      <c r="P132" s="389"/>
      <c r="Q132" s="389"/>
      <c r="R132" s="389"/>
      <c r="S132" s="389"/>
      <c r="T132" s="389"/>
      <c r="U132" s="389"/>
      <c r="V132" s="389"/>
      <c r="W132" s="389"/>
      <c r="X132" s="389"/>
      <c r="Y132" s="389"/>
      <c r="Z132" s="389"/>
      <c r="AA132" s="389"/>
      <c r="AB132" s="389"/>
      <c r="AC132" s="389"/>
      <c r="AD132" s="389"/>
      <c r="AE132" s="389"/>
      <c r="AF132" s="389"/>
      <c r="AG132" s="389"/>
      <c r="AH132" s="389"/>
      <c r="AI132" s="389"/>
      <c r="AJ132" s="389"/>
      <c r="AK132" s="389"/>
      <c r="AL132" s="389"/>
      <c r="AM132" s="389"/>
      <c r="AN132" s="419"/>
      <c r="AO132" s="145"/>
      <c r="AQ132" s="146"/>
      <c r="AR132" s="146"/>
      <c r="AS132" s="146"/>
      <c r="AT132" s="146"/>
      <c r="AU132" s="146"/>
      <c r="AV132" s="146"/>
      <c r="AW132" s="146"/>
      <c r="AX132" s="146"/>
      <c r="AY132" s="146"/>
      <c r="AZ132" s="146"/>
      <c r="BA132" s="146"/>
      <c r="BB132" s="146"/>
      <c r="BC132" s="146"/>
      <c r="BD132" s="146"/>
      <c r="BE132" s="146"/>
      <c r="BF132" s="146"/>
      <c r="BG132" s="146"/>
      <c r="BH132" s="146"/>
      <c r="BI132" s="146"/>
      <c r="BJ132" s="146"/>
      <c r="BK132" s="146"/>
      <c r="BL132" s="146"/>
      <c r="BM132" s="146"/>
      <c r="BN132" s="146"/>
      <c r="BO132" s="146"/>
      <c r="BP132" s="146"/>
      <c r="BQ132" s="146"/>
      <c r="BR132" s="146"/>
      <c r="BS132" s="146"/>
      <c r="BT132" s="146"/>
      <c r="BU132" s="146"/>
      <c r="BV132" s="146"/>
      <c r="BW132" s="146"/>
      <c r="BX132" s="146"/>
      <c r="BY132" s="146"/>
      <c r="BZ132" s="146"/>
      <c r="CA132" s="146"/>
      <c r="CC132" s="59">
        <f>SUM(D132:AO132)-'A1'!L138-'A2'!Y138-'A3'!P141-'A3'!X141-'A3'!Z141*2</f>
        <v>0</v>
      </c>
    </row>
    <row r="133" spans="2:81" s="21" customFormat="1" ht="20.100000000000001" customHeight="1">
      <c r="B133" s="42"/>
      <c r="C133" s="52" t="s">
        <v>103</v>
      </c>
      <c r="D133" s="389"/>
      <c r="E133" s="389"/>
      <c r="F133" s="389"/>
      <c r="G133" s="389"/>
      <c r="H133" s="389"/>
      <c r="I133" s="389"/>
      <c r="J133" s="389"/>
      <c r="K133" s="389"/>
      <c r="L133" s="389"/>
      <c r="M133" s="389"/>
      <c r="N133" s="389"/>
      <c r="O133" s="389"/>
      <c r="P133" s="389"/>
      <c r="Q133" s="389"/>
      <c r="R133" s="389"/>
      <c r="S133" s="389"/>
      <c r="T133" s="389"/>
      <c r="U133" s="389"/>
      <c r="V133" s="389"/>
      <c r="W133" s="389"/>
      <c r="X133" s="389"/>
      <c r="Y133" s="389"/>
      <c r="Z133" s="389"/>
      <c r="AA133" s="389"/>
      <c r="AB133" s="389"/>
      <c r="AC133" s="389"/>
      <c r="AD133" s="389"/>
      <c r="AE133" s="389"/>
      <c r="AF133" s="389"/>
      <c r="AG133" s="389"/>
      <c r="AH133" s="389"/>
      <c r="AI133" s="389"/>
      <c r="AJ133" s="389"/>
      <c r="AK133" s="389"/>
      <c r="AL133" s="389"/>
      <c r="AM133" s="389"/>
      <c r="AN133" s="419"/>
      <c r="AO133" s="145"/>
      <c r="AQ133" s="146">
        <f t="shared" ref="AQ133:BJ133" si="92">+IF((D133&gt;D130),111,0)</f>
        <v>0</v>
      </c>
      <c r="AR133" s="146">
        <f t="shared" si="92"/>
        <v>0</v>
      </c>
      <c r="AS133" s="146">
        <f t="shared" si="92"/>
        <v>0</v>
      </c>
      <c r="AT133" s="146">
        <f t="shared" si="92"/>
        <v>0</v>
      </c>
      <c r="AU133" s="146">
        <f t="shared" si="92"/>
        <v>0</v>
      </c>
      <c r="AV133" s="146">
        <f t="shared" si="92"/>
        <v>0</v>
      </c>
      <c r="AW133" s="146">
        <f t="shared" si="92"/>
        <v>0</v>
      </c>
      <c r="AX133" s="146">
        <f t="shared" si="92"/>
        <v>0</v>
      </c>
      <c r="AY133" s="146">
        <f t="shared" si="92"/>
        <v>0</v>
      </c>
      <c r="AZ133" s="146">
        <f t="shared" si="92"/>
        <v>0</v>
      </c>
      <c r="BA133" s="146">
        <f t="shared" si="92"/>
        <v>0</v>
      </c>
      <c r="BB133" s="146">
        <f t="shared" si="92"/>
        <v>0</v>
      </c>
      <c r="BC133" s="146">
        <f t="shared" si="92"/>
        <v>0</v>
      </c>
      <c r="BD133" s="146">
        <f t="shared" si="92"/>
        <v>0</v>
      </c>
      <c r="BE133" s="146">
        <f t="shared" si="92"/>
        <v>0</v>
      </c>
      <c r="BF133" s="146">
        <f t="shared" si="92"/>
        <v>0</v>
      </c>
      <c r="BG133" s="146">
        <f t="shared" si="92"/>
        <v>0</v>
      </c>
      <c r="BH133" s="146">
        <f t="shared" si="92"/>
        <v>0</v>
      </c>
      <c r="BI133" s="146">
        <f t="shared" si="92"/>
        <v>0</v>
      </c>
      <c r="BJ133" s="146">
        <f t="shared" si="92"/>
        <v>0</v>
      </c>
      <c r="BK133" s="146">
        <f t="shared" ref="BK133:CA133" si="93">+IF((X133&gt;X130),111,0)</f>
        <v>0</v>
      </c>
      <c r="BL133" s="146">
        <f t="shared" si="93"/>
        <v>0</v>
      </c>
      <c r="BM133" s="146">
        <f t="shared" si="93"/>
        <v>0</v>
      </c>
      <c r="BN133" s="146">
        <f t="shared" si="93"/>
        <v>0</v>
      </c>
      <c r="BO133" s="146">
        <f t="shared" si="93"/>
        <v>0</v>
      </c>
      <c r="BP133" s="146">
        <f t="shared" si="93"/>
        <v>0</v>
      </c>
      <c r="BQ133" s="146">
        <f t="shared" si="93"/>
        <v>0</v>
      </c>
      <c r="BR133" s="146">
        <f t="shared" si="93"/>
        <v>0</v>
      </c>
      <c r="BS133" s="146">
        <f t="shared" si="93"/>
        <v>0</v>
      </c>
      <c r="BT133" s="146">
        <f t="shared" si="93"/>
        <v>0</v>
      </c>
      <c r="BU133" s="146">
        <f t="shared" si="93"/>
        <v>0</v>
      </c>
      <c r="BV133" s="146">
        <f t="shared" si="93"/>
        <v>0</v>
      </c>
      <c r="BW133" s="146">
        <f t="shared" si="93"/>
        <v>0</v>
      </c>
      <c r="BX133" s="146">
        <f t="shared" si="93"/>
        <v>0</v>
      </c>
      <c r="BY133" s="146">
        <f t="shared" si="93"/>
        <v>0</v>
      </c>
      <c r="BZ133" s="146">
        <f t="shared" si="93"/>
        <v>0</v>
      </c>
      <c r="CA133" s="146">
        <f t="shared" si="93"/>
        <v>0</v>
      </c>
      <c r="CC133" s="59">
        <f>SUM(D133:AO133)-'A1'!L139-'A2'!Y139-'A3'!P142-'A3'!X142-'A3'!Z142*2</f>
        <v>0</v>
      </c>
    </row>
    <row r="134" spans="2:81" s="11" customFormat="1" ht="30" customHeight="1">
      <c r="B134" s="201"/>
      <c r="C134" s="49" t="s">
        <v>18</v>
      </c>
      <c r="D134" s="387">
        <f t="shared" ref="D134:AN134" si="94">+D27+D49+D79+D108+D130</f>
        <v>0</v>
      </c>
      <c r="E134" s="387">
        <f t="shared" si="94"/>
        <v>0</v>
      </c>
      <c r="F134" s="387">
        <f t="shared" si="94"/>
        <v>0</v>
      </c>
      <c r="G134" s="387">
        <f t="shared" si="94"/>
        <v>0</v>
      </c>
      <c r="H134" s="387">
        <f t="shared" si="94"/>
        <v>0</v>
      </c>
      <c r="I134" s="387">
        <f t="shared" si="94"/>
        <v>0</v>
      </c>
      <c r="J134" s="387">
        <f t="shared" si="94"/>
        <v>0</v>
      </c>
      <c r="K134" s="387">
        <f t="shared" si="94"/>
        <v>0</v>
      </c>
      <c r="L134" s="387">
        <f t="shared" si="94"/>
        <v>0</v>
      </c>
      <c r="M134" s="387">
        <f t="shared" si="94"/>
        <v>0</v>
      </c>
      <c r="N134" s="387">
        <f t="shared" si="94"/>
        <v>0</v>
      </c>
      <c r="O134" s="387">
        <f t="shared" si="94"/>
        <v>0</v>
      </c>
      <c r="P134" s="387">
        <f t="shared" si="94"/>
        <v>0</v>
      </c>
      <c r="Q134" s="387">
        <f t="shared" si="94"/>
        <v>0</v>
      </c>
      <c r="R134" s="387">
        <f t="shared" si="94"/>
        <v>0</v>
      </c>
      <c r="S134" s="387">
        <f t="shared" si="94"/>
        <v>0</v>
      </c>
      <c r="T134" s="387">
        <f t="shared" si="94"/>
        <v>0</v>
      </c>
      <c r="U134" s="387">
        <f t="shared" si="94"/>
        <v>0</v>
      </c>
      <c r="V134" s="387">
        <f t="shared" si="94"/>
        <v>0</v>
      </c>
      <c r="W134" s="387">
        <f t="shared" si="94"/>
        <v>0</v>
      </c>
      <c r="X134" s="387">
        <f t="shared" si="94"/>
        <v>0</v>
      </c>
      <c r="Y134" s="387">
        <f t="shared" si="94"/>
        <v>0</v>
      </c>
      <c r="Z134" s="387">
        <f t="shared" si="94"/>
        <v>0</v>
      </c>
      <c r="AA134" s="387">
        <f t="shared" si="94"/>
        <v>0</v>
      </c>
      <c r="AB134" s="387">
        <f t="shared" si="94"/>
        <v>0</v>
      </c>
      <c r="AC134" s="387">
        <f t="shared" si="94"/>
        <v>0</v>
      </c>
      <c r="AD134" s="387">
        <f t="shared" si="94"/>
        <v>0</v>
      </c>
      <c r="AE134" s="387">
        <f t="shared" si="94"/>
        <v>0</v>
      </c>
      <c r="AF134" s="387">
        <f t="shared" si="94"/>
        <v>0</v>
      </c>
      <c r="AG134" s="387">
        <f t="shared" si="94"/>
        <v>0</v>
      </c>
      <c r="AH134" s="387">
        <f t="shared" si="94"/>
        <v>0</v>
      </c>
      <c r="AI134" s="387">
        <f t="shared" si="94"/>
        <v>0</v>
      </c>
      <c r="AJ134" s="387">
        <f t="shared" si="94"/>
        <v>0</v>
      </c>
      <c r="AK134" s="387">
        <f t="shared" si="94"/>
        <v>0</v>
      </c>
      <c r="AL134" s="387">
        <f t="shared" si="94"/>
        <v>0</v>
      </c>
      <c r="AM134" s="387">
        <f t="shared" si="94"/>
        <v>0</v>
      </c>
      <c r="AN134" s="388">
        <f t="shared" si="94"/>
        <v>0</v>
      </c>
      <c r="AO134" s="144"/>
      <c r="AQ134" s="59">
        <f t="shared" ref="AQ134:CA134" si="95">+D134-D27-D49-D79-D108-D130</f>
        <v>0</v>
      </c>
      <c r="AR134" s="59">
        <f t="shared" si="95"/>
        <v>0</v>
      </c>
      <c r="AS134" s="59">
        <f t="shared" si="95"/>
        <v>0</v>
      </c>
      <c r="AT134" s="59">
        <f t="shared" si="95"/>
        <v>0</v>
      </c>
      <c r="AU134" s="59">
        <f t="shared" si="95"/>
        <v>0</v>
      </c>
      <c r="AV134" s="59">
        <f t="shared" si="95"/>
        <v>0</v>
      </c>
      <c r="AW134" s="59">
        <f t="shared" si="95"/>
        <v>0</v>
      </c>
      <c r="AX134" s="59">
        <f t="shared" si="95"/>
        <v>0</v>
      </c>
      <c r="AY134" s="59">
        <f t="shared" si="95"/>
        <v>0</v>
      </c>
      <c r="AZ134" s="59">
        <f t="shared" si="95"/>
        <v>0</v>
      </c>
      <c r="BA134" s="59">
        <f t="shared" si="95"/>
        <v>0</v>
      </c>
      <c r="BB134" s="59">
        <f t="shared" si="95"/>
        <v>0</v>
      </c>
      <c r="BC134" s="59">
        <f t="shared" si="95"/>
        <v>0</v>
      </c>
      <c r="BD134" s="59">
        <f t="shared" si="95"/>
        <v>0</v>
      </c>
      <c r="BE134" s="59">
        <f t="shared" si="95"/>
        <v>0</v>
      </c>
      <c r="BF134" s="59">
        <f t="shared" si="95"/>
        <v>0</v>
      </c>
      <c r="BG134" s="59">
        <f t="shared" si="95"/>
        <v>0</v>
      </c>
      <c r="BH134" s="59">
        <f t="shared" si="95"/>
        <v>0</v>
      </c>
      <c r="BI134" s="59">
        <f t="shared" si="95"/>
        <v>0</v>
      </c>
      <c r="BJ134" s="59">
        <f t="shared" si="95"/>
        <v>0</v>
      </c>
      <c r="BK134" s="59">
        <f t="shared" si="95"/>
        <v>0</v>
      </c>
      <c r="BL134" s="59">
        <f t="shared" si="95"/>
        <v>0</v>
      </c>
      <c r="BM134" s="59">
        <f t="shared" si="95"/>
        <v>0</v>
      </c>
      <c r="BN134" s="59">
        <f t="shared" si="95"/>
        <v>0</v>
      </c>
      <c r="BO134" s="59">
        <f t="shared" si="95"/>
        <v>0</v>
      </c>
      <c r="BP134" s="59">
        <f t="shared" si="95"/>
        <v>0</v>
      </c>
      <c r="BQ134" s="59">
        <f t="shared" si="95"/>
        <v>0</v>
      </c>
      <c r="BR134" s="59">
        <f t="shared" si="95"/>
        <v>0</v>
      </c>
      <c r="BS134" s="59">
        <f t="shared" si="95"/>
        <v>0</v>
      </c>
      <c r="BT134" s="59">
        <f t="shared" si="95"/>
        <v>0</v>
      </c>
      <c r="BU134" s="59">
        <f t="shared" si="95"/>
        <v>0</v>
      </c>
      <c r="BV134" s="59">
        <f t="shared" si="95"/>
        <v>0</v>
      </c>
      <c r="BW134" s="59">
        <f t="shared" si="95"/>
        <v>0</v>
      </c>
      <c r="BX134" s="59">
        <f t="shared" si="95"/>
        <v>0</v>
      </c>
      <c r="BY134" s="59">
        <f t="shared" si="95"/>
        <v>0</v>
      </c>
      <c r="BZ134" s="59">
        <f t="shared" si="95"/>
        <v>0</v>
      </c>
      <c r="CA134" s="59">
        <f t="shared" si="95"/>
        <v>0</v>
      </c>
      <c r="CC134" s="59">
        <f>SUM(D134:AO134)-'A1'!L141-'A2'!Y141-'A3'!P148-'A3'!X148-'A3'!Z148*2</f>
        <v>0</v>
      </c>
    </row>
    <row r="135" spans="2:81" s="21" customFormat="1" ht="20.100000000000001" customHeight="1">
      <c r="B135" s="42"/>
      <c r="C135" s="52" t="s">
        <v>143</v>
      </c>
      <c r="D135" s="417">
        <f t="shared" ref="D135:AN135" si="96">+D28+D50+D80+D109+D131</f>
        <v>0</v>
      </c>
      <c r="E135" s="417">
        <f t="shared" si="96"/>
        <v>0</v>
      </c>
      <c r="F135" s="417">
        <f t="shared" si="96"/>
        <v>0</v>
      </c>
      <c r="G135" s="417">
        <f t="shared" si="96"/>
        <v>0</v>
      </c>
      <c r="H135" s="417">
        <f t="shared" si="96"/>
        <v>0</v>
      </c>
      <c r="I135" s="417">
        <f t="shared" si="96"/>
        <v>0</v>
      </c>
      <c r="J135" s="417">
        <f t="shared" si="96"/>
        <v>0</v>
      </c>
      <c r="K135" s="417">
        <f t="shared" si="96"/>
        <v>0</v>
      </c>
      <c r="L135" s="417">
        <f t="shared" si="96"/>
        <v>0</v>
      </c>
      <c r="M135" s="417">
        <f t="shared" si="96"/>
        <v>0</v>
      </c>
      <c r="N135" s="417">
        <f t="shared" si="96"/>
        <v>0</v>
      </c>
      <c r="O135" s="417">
        <f t="shared" si="96"/>
        <v>0</v>
      </c>
      <c r="P135" s="417">
        <f t="shared" si="96"/>
        <v>0</v>
      </c>
      <c r="Q135" s="417">
        <f t="shared" si="96"/>
        <v>0</v>
      </c>
      <c r="R135" s="417">
        <f t="shared" si="96"/>
        <v>0</v>
      </c>
      <c r="S135" s="417">
        <f t="shared" si="96"/>
        <v>0</v>
      </c>
      <c r="T135" s="417">
        <f t="shared" si="96"/>
        <v>0</v>
      </c>
      <c r="U135" s="417">
        <f t="shared" si="96"/>
        <v>0</v>
      </c>
      <c r="V135" s="417">
        <f t="shared" si="96"/>
        <v>0</v>
      </c>
      <c r="W135" s="417">
        <f t="shared" si="96"/>
        <v>0</v>
      </c>
      <c r="X135" s="417">
        <f t="shared" si="96"/>
        <v>0</v>
      </c>
      <c r="Y135" s="417">
        <f t="shared" si="96"/>
        <v>0</v>
      </c>
      <c r="Z135" s="417">
        <f t="shared" si="96"/>
        <v>0</v>
      </c>
      <c r="AA135" s="417">
        <f t="shared" si="96"/>
        <v>0</v>
      </c>
      <c r="AB135" s="417">
        <f t="shared" si="96"/>
        <v>0</v>
      </c>
      <c r="AC135" s="417">
        <f t="shared" si="96"/>
        <v>0</v>
      </c>
      <c r="AD135" s="417">
        <f t="shared" si="96"/>
        <v>0</v>
      </c>
      <c r="AE135" s="417">
        <f t="shared" si="96"/>
        <v>0</v>
      </c>
      <c r="AF135" s="417">
        <f t="shared" si="96"/>
        <v>0</v>
      </c>
      <c r="AG135" s="417">
        <f t="shared" si="96"/>
        <v>0</v>
      </c>
      <c r="AH135" s="417">
        <f t="shared" si="96"/>
        <v>0</v>
      </c>
      <c r="AI135" s="417">
        <f t="shared" si="96"/>
        <v>0</v>
      </c>
      <c r="AJ135" s="417">
        <f t="shared" si="96"/>
        <v>0</v>
      </c>
      <c r="AK135" s="417">
        <f t="shared" si="96"/>
        <v>0</v>
      </c>
      <c r="AL135" s="417">
        <f t="shared" si="96"/>
        <v>0</v>
      </c>
      <c r="AM135" s="417">
        <f t="shared" si="96"/>
        <v>0</v>
      </c>
      <c r="AN135" s="420">
        <f t="shared" si="96"/>
        <v>0</v>
      </c>
      <c r="AO135" s="145"/>
      <c r="AQ135" s="146">
        <f t="shared" ref="AQ135:AZ137" si="97">+D135-(D28+D50+D80+D109+D131)</f>
        <v>0</v>
      </c>
      <c r="AR135" s="146">
        <f t="shared" si="97"/>
        <v>0</v>
      </c>
      <c r="AS135" s="146">
        <f t="shared" si="97"/>
        <v>0</v>
      </c>
      <c r="AT135" s="146">
        <f t="shared" si="97"/>
        <v>0</v>
      </c>
      <c r="AU135" s="146">
        <f t="shared" si="97"/>
        <v>0</v>
      </c>
      <c r="AV135" s="146">
        <f t="shared" si="97"/>
        <v>0</v>
      </c>
      <c r="AW135" s="146">
        <f t="shared" si="97"/>
        <v>0</v>
      </c>
      <c r="AX135" s="146">
        <f t="shared" si="97"/>
        <v>0</v>
      </c>
      <c r="AY135" s="146">
        <f t="shared" si="97"/>
        <v>0</v>
      </c>
      <c r="AZ135" s="146">
        <f t="shared" si="97"/>
        <v>0</v>
      </c>
      <c r="BA135" s="146">
        <f t="shared" ref="BA135:BJ137" si="98">+N135-(N28+N50+N80+N109+N131)</f>
        <v>0</v>
      </c>
      <c r="BB135" s="146">
        <f t="shared" si="98"/>
        <v>0</v>
      </c>
      <c r="BC135" s="146">
        <f t="shared" si="98"/>
        <v>0</v>
      </c>
      <c r="BD135" s="146">
        <f t="shared" si="98"/>
        <v>0</v>
      </c>
      <c r="BE135" s="146">
        <f t="shared" si="98"/>
        <v>0</v>
      </c>
      <c r="BF135" s="146">
        <f t="shared" si="98"/>
        <v>0</v>
      </c>
      <c r="BG135" s="146">
        <f t="shared" si="98"/>
        <v>0</v>
      </c>
      <c r="BH135" s="146">
        <f t="shared" si="98"/>
        <v>0</v>
      </c>
      <c r="BI135" s="146">
        <f t="shared" si="98"/>
        <v>0</v>
      </c>
      <c r="BJ135" s="146">
        <f t="shared" si="98"/>
        <v>0</v>
      </c>
      <c r="BK135" s="146">
        <f t="shared" ref="BK135:BT137" si="99">+X135-(X28+X50+X80+X109+X131)</f>
        <v>0</v>
      </c>
      <c r="BL135" s="146">
        <f t="shared" si="99"/>
        <v>0</v>
      </c>
      <c r="BM135" s="146">
        <f t="shared" si="99"/>
        <v>0</v>
      </c>
      <c r="BN135" s="146">
        <f t="shared" si="99"/>
        <v>0</v>
      </c>
      <c r="BO135" s="146">
        <f t="shared" si="99"/>
        <v>0</v>
      </c>
      <c r="BP135" s="146">
        <f t="shared" si="99"/>
        <v>0</v>
      </c>
      <c r="BQ135" s="146">
        <f t="shared" si="99"/>
        <v>0</v>
      </c>
      <c r="BR135" s="146">
        <f t="shared" si="99"/>
        <v>0</v>
      </c>
      <c r="BS135" s="146">
        <f t="shared" si="99"/>
        <v>0</v>
      </c>
      <c r="BT135" s="146">
        <f t="shared" si="99"/>
        <v>0</v>
      </c>
      <c r="BU135" s="146">
        <f t="shared" ref="BU135:CA137" si="100">+AH135-(AH28+AH50+AH80+AH109+AH131)</f>
        <v>0</v>
      </c>
      <c r="BV135" s="146">
        <f t="shared" si="100"/>
        <v>0</v>
      </c>
      <c r="BW135" s="146">
        <f t="shared" si="100"/>
        <v>0</v>
      </c>
      <c r="BX135" s="146">
        <f t="shared" si="100"/>
        <v>0</v>
      </c>
      <c r="BY135" s="146">
        <f t="shared" si="100"/>
        <v>0</v>
      </c>
      <c r="BZ135" s="146">
        <f t="shared" si="100"/>
        <v>0</v>
      </c>
      <c r="CA135" s="146">
        <f t="shared" si="100"/>
        <v>0</v>
      </c>
      <c r="CC135" s="59">
        <f>SUM(D135:AO135)-'A1'!L142-'A2'!Y142-'A3'!P149-'A3'!X149-'A3'!Z149*2</f>
        <v>0</v>
      </c>
    </row>
    <row r="136" spans="2:81" s="21" customFormat="1" ht="20.100000000000001" customHeight="1">
      <c r="B136" s="42"/>
      <c r="C136" s="52" t="s">
        <v>144</v>
      </c>
      <c r="D136" s="417">
        <f t="shared" ref="D136:AN136" si="101">+D29+D51+D81+D110+D132</f>
        <v>0</v>
      </c>
      <c r="E136" s="417">
        <f t="shared" si="101"/>
        <v>0</v>
      </c>
      <c r="F136" s="417">
        <f t="shared" si="101"/>
        <v>0</v>
      </c>
      <c r="G136" s="417">
        <f t="shared" si="101"/>
        <v>0</v>
      </c>
      <c r="H136" s="417">
        <f t="shared" si="101"/>
        <v>0</v>
      </c>
      <c r="I136" s="417">
        <f t="shared" si="101"/>
        <v>0</v>
      </c>
      <c r="J136" s="417">
        <f t="shared" si="101"/>
        <v>0</v>
      </c>
      <c r="K136" s="417">
        <f t="shared" si="101"/>
        <v>0</v>
      </c>
      <c r="L136" s="417">
        <f t="shared" si="101"/>
        <v>0</v>
      </c>
      <c r="M136" s="417">
        <f t="shared" si="101"/>
        <v>0</v>
      </c>
      <c r="N136" s="417">
        <f t="shared" si="101"/>
        <v>0</v>
      </c>
      <c r="O136" s="417">
        <f t="shared" si="101"/>
        <v>0</v>
      </c>
      <c r="P136" s="417">
        <f t="shared" si="101"/>
        <v>0</v>
      </c>
      <c r="Q136" s="417">
        <f t="shared" si="101"/>
        <v>0</v>
      </c>
      <c r="R136" s="417">
        <f t="shared" si="101"/>
        <v>0</v>
      </c>
      <c r="S136" s="417">
        <f t="shared" si="101"/>
        <v>0</v>
      </c>
      <c r="T136" s="417">
        <f t="shared" si="101"/>
        <v>0</v>
      </c>
      <c r="U136" s="417">
        <f t="shared" si="101"/>
        <v>0</v>
      </c>
      <c r="V136" s="417">
        <f t="shared" si="101"/>
        <v>0</v>
      </c>
      <c r="W136" s="417">
        <f t="shared" si="101"/>
        <v>0</v>
      </c>
      <c r="X136" s="417">
        <f t="shared" si="101"/>
        <v>0</v>
      </c>
      <c r="Y136" s="417">
        <f t="shared" si="101"/>
        <v>0</v>
      </c>
      <c r="Z136" s="417">
        <f t="shared" si="101"/>
        <v>0</v>
      </c>
      <c r="AA136" s="417">
        <f t="shared" si="101"/>
        <v>0</v>
      </c>
      <c r="AB136" s="417">
        <f t="shared" si="101"/>
        <v>0</v>
      </c>
      <c r="AC136" s="417">
        <f t="shared" si="101"/>
        <v>0</v>
      </c>
      <c r="AD136" s="417">
        <f t="shared" si="101"/>
        <v>0</v>
      </c>
      <c r="AE136" s="417">
        <f t="shared" si="101"/>
        <v>0</v>
      </c>
      <c r="AF136" s="417">
        <f t="shared" si="101"/>
        <v>0</v>
      </c>
      <c r="AG136" s="417">
        <f t="shared" si="101"/>
        <v>0</v>
      </c>
      <c r="AH136" s="417">
        <f t="shared" si="101"/>
        <v>0</v>
      </c>
      <c r="AI136" s="417">
        <f t="shared" si="101"/>
        <v>0</v>
      </c>
      <c r="AJ136" s="417">
        <f t="shared" si="101"/>
        <v>0</v>
      </c>
      <c r="AK136" s="417">
        <f t="shared" si="101"/>
        <v>0</v>
      </c>
      <c r="AL136" s="417">
        <f t="shared" si="101"/>
        <v>0</v>
      </c>
      <c r="AM136" s="417">
        <f t="shared" si="101"/>
        <v>0</v>
      </c>
      <c r="AN136" s="420">
        <f t="shared" si="101"/>
        <v>0</v>
      </c>
      <c r="AO136" s="145"/>
      <c r="AQ136" s="146">
        <f t="shared" si="97"/>
        <v>0</v>
      </c>
      <c r="AR136" s="146">
        <f t="shared" si="97"/>
        <v>0</v>
      </c>
      <c r="AS136" s="146">
        <f t="shared" si="97"/>
        <v>0</v>
      </c>
      <c r="AT136" s="146">
        <f t="shared" si="97"/>
        <v>0</v>
      </c>
      <c r="AU136" s="146">
        <f t="shared" si="97"/>
        <v>0</v>
      </c>
      <c r="AV136" s="146">
        <f t="shared" si="97"/>
        <v>0</v>
      </c>
      <c r="AW136" s="146">
        <f t="shared" si="97"/>
        <v>0</v>
      </c>
      <c r="AX136" s="146">
        <f t="shared" si="97"/>
        <v>0</v>
      </c>
      <c r="AY136" s="146">
        <f t="shared" si="97"/>
        <v>0</v>
      </c>
      <c r="AZ136" s="146">
        <f t="shared" si="97"/>
        <v>0</v>
      </c>
      <c r="BA136" s="146">
        <f t="shared" si="98"/>
        <v>0</v>
      </c>
      <c r="BB136" s="146">
        <f t="shared" si="98"/>
        <v>0</v>
      </c>
      <c r="BC136" s="146">
        <f t="shared" si="98"/>
        <v>0</v>
      </c>
      <c r="BD136" s="146">
        <f t="shared" si="98"/>
        <v>0</v>
      </c>
      <c r="BE136" s="146">
        <f t="shared" si="98"/>
        <v>0</v>
      </c>
      <c r="BF136" s="146">
        <f t="shared" si="98"/>
        <v>0</v>
      </c>
      <c r="BG136" s="146">
        <f t="shared" si="98"/>
        <v>0</v>
      </c>
      <c r="BH136" s="146">
        <f t="shared" si="98"/>
        <v>0</v>
      </c>
      <c r="BI136" s="146">
        <f t="shared" si="98"/>
        <v>0</v>
      </c>
      <c r="BJ136" s="146">
        <f t="shared" si="98"/>
        <v>0</v>
      </c>
      <c r="BK136" s="146">
        <f t="shared" si="99"/>
        <v>0</v>
      </c>
      <c r="BL136" s="146">
        <f t="shared" si="99"/>
        <v>0</v>
      </c>
      <c r="BM136" s="146">
        <f t="shared" si="99"/>
        <v>0</v>
      </c>
      <c r="BN136" s="146">
        <f t="shared" si="99"/>
        <v>0</v>
      </c>
      <c r="BO136" s="146">
        <f t="shared" si="99"/>
        <v>0</v>
      </c>
      <c r="BP136" s="146">
        <f t="shared" si="99"/>
        <v>0</v>
      </c>
      <c r="BQ136" s="146">
        <f t="shared" si="99"/>
        <v>0</v>
      </c>
      <c r="BR136" s="146">
        <f t="shared" si="99"/>
        <v>0</v>
      </c>
      <c r="BS136" s="146">
        <f t="shared" si="99"/>
        <v>0</v>
      </c>
      <c r="BT136" s="146">
        <f t="shared" si="99"/>
        <v>0</v>
      </c>
      <c r="BU136" s="146">
        <f t="shared" si="100"/>
        <v>0</v>
      </c>
      <c r="BV136" s="146">
        <f t="shared" si="100"/>
        <v>0</v>
      </c>
      <c r="BW136" s="146">
        <f t="shared" si="100"/>
        <v>0</v>
      </c>
      <c r="BX136" s="146">
        <f t="shared" si="100"/>
        <v>0</v>
      </c>
      <c r="BY136" s="146">
        <f t="shared" si="100"/>
        <v>0</v>
      </c>
      <c r="BZ136" s="146">
        <f t="shared" si="100"/>
        <v>0</v>
      </c>
      <c r="CA136" s="146">
        <f t="shared" si="100"/>
        <v>0</v>
      </c>
      <c r="CC136" s="59">
        <f>SUM(D136:AO136)-'A1'!L143-'A2'!Y143-'A3'!P150-'A3'!X150-'A3'!Z150*2</f>
        <v>0</v>
      </c>
    </row>
    <row r="137" spans="2:81" s="21" customFormat="1" ht="20.100000000000001" customHeight="1">
      <c r="B137" s="42"/>
      <c r="C137" s="52" t="s">
        <v>103</v>
      </c>
      <c r="D137" s="417">
        <f t="shared" ref="D137:AN137" si="102">+D30+D52+D82+D111+D133</f>
        <v>0</v>
      </c>
      <c r="E137" s="417">
        <f t="shared" si="102"/>
        <v>0</v>
      </c>
      <c r="F137" s="417">
        <f t="shared" si="102"/>
        <v>0</v>
      </c>
      <c r="G137" s="417">
        <f t="shared" si="102"/>
        <v>0</v>
      </c>
      <c r="H137" s="417">
        <f t="shared" si="102"/>
        <v>0</v>
      </c>
      <c r="I137" s="417">
        <f t="shared" si="102"/>
        <v>0</v>
      </c>
      <c r="J137" s="417">
        <f t="shared" si="102"/>
        <v>0</v>
      </c>
      <c r="K137" s="417">
        <f t="shared" si="102"/>
        <v>0</v>
      </c>
      <c r="L137" s="417">
        <f t="shared" si="102"/>
        <v>0</v>
      </c>
      <c r="M137" s="417">
        <f t="shared" si="102"/>
        <v>0</v>
      </c>
      <c r="N137" s="417">
        <f t="shared" si="102"/>
        <v>0</v>
      </c>
      <c r="O137" s="417">
        <f t="shared" si="102"/>
        <v>0</v>
      </c>
      <c r="P137" s="417">
        <f t="shared" si="102"/>
        <v>0</v>
      </c>
      <c r="Q137" s="417">
        <f t="shared" si="102"/>
        <v>0</v>
      </c>
      <c r="R137" s="417">
        <f t="shared" si="102"/>
        <v>0</v>
      </c>
      <c r="S137" s="417">
        <f t="shared" si="102"/>
        <v>0</v>
      </c>
      <c r="T137" s="417">
        <f t="shared" si="102"/>
        <v>0</v>
      </c>
      <c r="U137" s="417">
        <f t="shared" si="102"/>
        <v>0</v>
      </c>
      <c r="V137" s="417">
        <f t="shared" si="102"/>
        <v>0</v>
      </c>
      <c r="W137" s="417">
        <f t="shared" si="102"/>
        <v>0</v>
      </c>
      <c r="X137" s="417">
        <f t="shared" si="102"/>
        <v>0</v>
      </c>
      <c r="Y137" s="417">
        <f t="shared" si="102"/>
        <v>0</v>
      </c>
      <c r="Z137" s="417">
        <f t="shared" si="102"/>
        <v>0</v>
      </c>
      <c r="AA137" s="417">
        <f t="shared" si="102"/>
        <v>0</v>
      </c>
      <c r="AB137" s="417">
        <f t="shared" si="102"/>
        <v>0</v>
      </c>
      <c r="AC137" s="417">
        <f t="shared" si="102"/>
        <v>0</v>
      </c>
      <c r="AD137" s="417">
        <f t="shared" si="102"/>
        <v>0</v>
      </c>
      <c r="AE137" s="417">
        <f t="shared" si="102"/>
        <v>0</v>
      </c>
      <c r="AF137" s="417">
        <f t="shared" si="102"/>
        <v>0</v>
      </c>
      <c r="AG137" s="417">
        <f t="shared" si="102"/>
        <v>0</v>
      </c>
      <c r="AH137" s="417">
        <f t="shared" si="102"/>
        <v>0</v>
      </c>
      <c r="AI137" s="417">
        <f t="shared" si="102"/>
        <v>0</v>
      </c>
      <c r="AJ137" s="417">
        <f t="shared" si="102"/>
        <v>0</v>
      </c>
      <c r="AK137" s="417">
        <f t="shared" si="102"/>
        <v>0</v>
      </c>
      <c r="AL137" s="417">
        <f t="shared" si="102"/>
        <v>0</v>
      </c>
      <c r="AM137" s="417">
        <f t="shared" si="102"/>
        <v>0</v>
      </c>
      <c r="AN137" s="420">
        <f t="shared" si="102"/>
        <v>0</v>
      </c>
      <c r="AO137" s="145"/>
      <c r="AQ137" s="146">
        <f t="shared" si="97"/>
        <v>0</v>
      </c>
      <c r="AR137" s="146">
        <f t="shared" si="97"/>
        <v>0</v>
      </c>
      <c r="AS137" s="146">
        <f t="shared" si="97"/>
        <v>0</v>
      </c>
      <c r="AT137" s="146">
        <f t="shared" si="97"/>
        <v>0</v>
      </c>
      <c r="AU137" s="146">
        <f t="shared" si="97"/>
        <v>0</v>
      </c>
      <c r="AV137" s="146">
        <f t="shared" si="97"/>
        <v>0</v>
      </c>
      <c r="AW137" s="146">
        <f t="shared" si="97"/>
        <v>0</v>
      </c>
      <c r="AX137" s="146">
        <f t="shared" si="97"/>
        <v>0</v>
      </c>
      <c r="AY137" s="146">
        <f t="shared" si="97"/>
        <v>0</v>
      </c>
      <c r="AZ137" s="146">
        <f t="shared" si="97"/>
        <v>0</v>
      </c>
      <c r="BA137" s="146">
        <f t="shared" si="98"/>
        <v>0</v>
      </c>
      <c r="BB137" s="146">
        <f t="shared" si="98"/>
        <v>0</v>
      </c>
      <c r="BC137" s="146">
        <f t="shared" si="98"/>
        <v>0</v>
      </c>
      <c r="BD137" s="146">
        <f t="shared" si="98"/>
        <v>0</v>
      </c>
      <c r="BE137" s="146">
        <f t="shared" si="98"/>
        <v>0</v>
      </c>
      <c r="BF137" s="146">
        <f t="shared" si="98"/>
        <v>0</v>
      </c>
      <c r="BG137" s="146">
        <f t="shared" si="98"/>
        <v>0</v>
      </c>
      <c r="BH137" s="146">
        <f t="shared" si="98"/>
        <v>0</v>
      </c>
      <c r="BI137" s="146">
        <f t="shared" si="98"/>
        <v>0</v>
      </c>
      <c r="BJ137" s="146">
        <f t="shared" si="98"/>
        <v>0</v>
      </c>
      <c r="BK137" s="146">
        <f t="shared" si="99"/>
        <v>0</v>
      </c>
      <c r="BL137" s="146">
        <f t="shared" si="99"/>
        <v>0</v>
      </c>
      <c r="BM137" s="146">
        <f t="shared" si="99"/>
        <v>0</v>
      </c>
      <c r="BN137" s="146">
        <f t="shared" si="99"/>
        <v>0</v>
      </c>
      <c r="BO137" s="146">
        <f t="shared" si="99"/>
        <v>0</v>
      </c>
      <c r="BP137" s="146">
        <f t="shared" si="99"/>
        <v>0</v>
      </c>
      <c r="BQ137" s="146">
        <f t="shared" si="99"/>
        <v>0</v>
      </c>
      <c r="BR137" s="146">
        <f t="shared" si="99"/>
        <v>0</v>
      </c>
      <c r="BS137" s="146">
        <f t="shared" si="99"/>
        <v>0</v>
      </c>
      <c r="BT137" s="146">
        <f t="shared" si="99"/>
        <v>0</v>
      </c>
      <c r="BU137" s="146">
        <f t="shared" si="100"/>
        <v>0</v>
      </c>
      <c r="BV137" s="146">
        <f t="shared" si="100"/>
        <v>0</v>
      </c>
      <c r="BW137" s="146">
        <f t="shared" si="100"/>
        <v>0</v>
      </c>
      <c r="BX137" s="146">
        <f t="shared" si="100"/>
        <v>0</v>
      </c>
      <c r="BY137" s="146">
        <f t="shared" si="100"/>
        <v>0</v>
      </c>
      <c r="BZ137" s="146">
        <f t="shared" si="100"/>
        <v>0</v>
      </c>
      <c r="CA137" s="146">
        <f t="shared" si="100"/>
        <v>0</v>
      </c>
      <c r="CC137" s="59">
        <f>SUM(D137:AO137)-'A1'!L144-'A2'!Y144-'A3'!P151-'A3'!X151-'A3'!Z151*2</f>
        <v>0</v>
      </c>
    </row>
    <row r="138" spans="2:81" s="11" customFormat="1" ht="9.9499999999999993" customHeight="1">
      <c r="B138" s="45"/>
      <c r="C138" s="44"/>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c r="Z138" s="232"/>
      <c r="AA138" s="232"/>
      <c r="AB138" s="232"/>
      <c r="AC138" s="232"/>
      <c r="AD138" s="232"/>
      <c r="AE138" s="232"/>
      <c r="AF138" s="232"/>
      <c r="AG138" s="232"/>
      <c r="AH138" s="232"/>
      <c r="AI138" s="232"/>
      <c r="AJ138" s="232"/>
      <c r="AK138" s="232"/>
      <c r="AL138" s="232"/>
      <c r="AM138" s="232"/>
      <c r="AN138" s="233"/>
      <c r="AO138" s="234"/>
      <c r="AQ138" s="235"/>
      <c r="AR138" s="235"/>
      <c r="AS138" s="235"/>
      <c r="AT138" s="235"/>
      <c r="AU138" s="235"/>
      <c r="AV138" s="235"/>
      <c r="AW138" s="235"/>
      <c r="AX138" s="235"/>
      <c r="AY138" s="235"/>
      <c r="AZ138" s="235"/>
      <c r="BA138" s="235"/>
      <c r="BB138" s="235"/>
      <c r="BC138" s="235"/>
      <c r="BD138" s="235"/>
      <c r="BE138" s="235"/>
      <c r="BF138" s="235"/>
      <c r="BG138" s="235"/>
      <c r="BH138" s="235"/>
      <c r="BI138" s="235"/>
      <c r="BJ138" s="235"/>
      <c r="BK138" s="235"/>
      <c r="BL138" s="235"/>
      <c r="BM138" s="235"/>
      <c r="BN138" s="235"/>
      <c r="BO138" s="235"/>
      <c r="BP138" s="235"/>
      <c r="BQ138" s="235"/>
      <c r="BR138" s="235"/>
      <c r="BS138" s="235"/>
      <c r="BT138" s="235"/>
      <c r="BU138" s="235"/>
      <c r="BV138" s="235"/>
      <c r="BW138" s="235"/>
      <c r="BX138" s="235"/>
      <c r="BY138" s="235"/>
      <c r="BZ138" s="235"/>
      <c r="CA138" s="235"/>
      <c r="CB138" s="236"/>
      <c r="CC138" s="136"/>
    </row>
    <row r="139" spans="2:81" ht="87" customHeight="1">
      <c r="B139" s="237"/>
      <c r="C139" s="495" t="s">
        <v>161</v>
      </c>
      <c r="D139" s="495"/>
      <c r="E139" s="495"/>
      <c r="F139" s="495"/>
      <c r="G139" s="495"/>
      <c r="H139" s="495"/>
      <c r="I139" s="495"/>
      <c r="J139" s="495"/>
      <c r="K139" s="495"/>
      <c r="L139" s="495"/>
      <c r="M139" s="495"/>
      <c r="N139" s="495"/>
      <c r="O139" s="495"/>
      <c r="P139" s="495"/>
      <c r="Q139" s="495"/>
      <c r="R139" s="495"/>
      <c r="S139" s="495"/>
      <c r="T139" s="495"/>
      <c r="U139" s="495"/>
      <c r="V139" s="495"/>
      <c r="W139" s="495"/>
      <c r="X139" s="495"/>
      <c r="Y139" s="495"/>
      <c r="Z139" s="495"/>
      <c r="AA139" s="495"/>
      <c r="AB139" s="495"/>
      <c r="AC139" s="495"/>
      <c r="AD139" s="495"/>
      <c r="AE139" s="495"/>
      <c r="AF139" s="495"/>
      <c r="AG139" s="495"/>
      <c r="AH139" s="495"/>
      <c r="AI139" s="495"/>
      <c r="AJ139" s="495"/>
      <c r="AK139" s="495"/>
      <c r="AL139" s="495"/>
      <c r="AM139" s="495"/>
      <c r="AN139" s="495"/>
      <c r="AO139" s="238"/>
    </row>
    <row r="140" spans="2:81"/>
    <row r="141" spans="2:81">
      <c r="AM141" s="72" t="s">
        <v>9</v>
      </c>
    </row>
    <row r="142" spans="2:81"/>
    <row r="143" spans="2:81"/>
    <row r="144" spans="2:81"/>
    <row r="145"/>
    <row r="146"/>
    <row r="147"/>
    <row r="148"/>
    <row r="149"/>
    <row r="150"/>
    <row r="151"/>
    <row r="152"/>
    <row r="153"/>
    <row r="154"/>
    <row r="155"/>
    <row r="156"/>
    <row r="157"/>
    <row r="158"/>
    <row r="159"/>
    <row r="160"/>
    <row r="161"/>
    <row r="162"/>
    <row r="163"/>
    <row r="164"/>
    <row r="165"/>
    <row r="166"/>
    <row r="167"/>
  </sheetData>
  <sheetProtection algorithmName="SHA-512" hashValue="vJOsAL88gav6wpcBlfOOS/3hYC5yeiHDB4PDwktyjDKYXc2r4/IYEQLT0U9OHKSYPjSi9huqgCOWbwu9cHIyxw==" saltValue="sFklYPyJwJ2FXNKxFtgTIw==" spinCount="100000" sheet="1" objects="1" scenarios="1"/>
  <dataConsolidate link="1"/>
  <mergeCells count="12">
    <mergeCell ref="AQ7:CA7"/>
    <mergeCell ref="AS2:CC3"/>
    <mergeCell ref="CC7:CC8"/>
    <mergeCell ref="AQ5:CC5"/>
    <mergeCell ref="C139:AN139"/>
    <mergeCell ref="D7:AN7"/>
    <mergeCell ref="D6:AO6"/>
    <mergeCell ref="C2:AN2"/>
    <mergeCell ref="C3:AN3"/>
    <mergeCell ref="C4:AN4"/>
    <mergeCell ref="C5:AN5"/>
    <mergeCell ref="B6:C6"/>
  </mergeCells>
  <phoneticPr fontId="0" type="noConversion"/>
  <conditionalFormatting sqref="D6:E6 I6:W6 AA6:AO6">
    <cfRule type="expression" dxfId="111" priority="27" stopIfTrue="1">
      <formula>COUNTA(D10:AN137)&lt;&gt;COUNTIF(D10:AN137,"&gt;=0")</formula>
    </cfRule>
  </conditionalFormatting>
  <conditionalFormatting sqref="D9:AN78">
    <cfRule type="expression" dxfId="110" priority="16" stopIfTrue="1">
      <formula>AND(D9&lt;&gt;"",OR(D9&lt;0,NOT(ISNUMBER(D9))))</formula>
    </cfRule>
  </conditionalFormatting>
  <conditionalFormatting sqref="D80:AN138">
    <cfRule type="expression" dxfId="109" priority="3" stopIfTrue="1">
      <formula>AND(D80&lt;&gt;"",OR(D80&lt;0,NOT(ISNUMBER(D80))))</formula>
    </cfRule>
  </conditionalFormatting>
  <conditionalFormatting sqref="D79:AO79">
    <cfRule type="expression" dxfId="108" priority="25" stopIfTrue="1">
      <formula>AND(D79&lt;&gt;"",OR(D79&lt;0,NOT(ISNUMBER(D79))))</formula>
    </cfRule>
  </conditionalFormatting>
  <conditionalFormatting sqref="F6:H6">
    <cfRule type="expression" dxfId="107" priority="29" stopIfTrue="1">
      <formula>COUNTA(F10:AO137)&lt;&gt;COUNTIF(F10:AO137,"&gt;=0")</formula>
    </cfRule>
  </conditionalFormatting>
  <conditionalFormatting sqref="X6">
    <cfRule type="expression" dxfId="106" priority="26" stopIfTrue="1">
      <formula>COUNTA(X10:BJ137)&lt;&gt;COUNTIF(X10:BJ137,"&gt;=0")</formula>
    </cfRule>
  </conditionalFormatting>
  <conditionalFormatting sqref="Y6:Z6">
    <cfRule type="expression" dxfId="105" priority="28" stopIfTrue="1">
      <formula>COUNTA(Y10:BJ137)&lt;&gt;COUNTIF(Y10:BJ137,"&gt;=0")</formula>
    </cfRule>
  </conditionalFormatting>
  <conditionalFormatting sqref="AQ53:CA53">
    <cfRule type="expression" dxfId="104" priority="15" stopIfTrue="1">
      <formula>AND(AQ53&lt;&gt;"",OR(AQ53&lt;0,NOT(ISNUMBER(AQ53))))</formula>
    </cfRule>
  </conditionalFormatting>
  <conditionalFormatting sqref="AQ9:CC52 CB53:CC53 AQ54:CC138">
    <cfRule type="expression" dxfId="103" priority="30" stopIfTrue="1">
      <formula>ABS(AQ9)&gt;10</formula>
    </cfRule>
  </conditionalFormatting>
  <conditionalFormatting sqref="AR2">
    <cfRule type="expression" dxfId="102" priority="2">
      <formula>MAX(AQ9:CC138) &gt;5</formula>
    </cfRule>
  </conditionalFormatting>
  <conditionalFormatting sqref="AR3">
    <cfRule type="expression" dxfId="101" priority="1">
      <formula>MIN(AQ9:CC138) &lt;-5</formula>
    </cfRule>
  </conditionalFormatting>
  <pageMargins left="0.74803149606299213" right="0.74803149606299213" top="0.98425196850393704" bottom="0.98425196850393704" header="0.51181102362204722" footer="0.51181102362204722"/>
  <pageSetup paperSize="8" scale="60" orientation="landscape" r:id="rId1"/>
  <headerFooter alignWithMargins="0">
    <oddFooter>&amp;R2019 Triennial Central Bank Survey</oddFooter>
  </headerFooter>
  <rowBreaks count="2" manualBreakCount="2">
    <brk id="60" min="1" max="41" man="1"/>
    <brk id="111" min="1" max="4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7B8CD-9437-4B0D-85D9-243ADB44FAE9}">
  <sheetPr codeName="Sheet5"/>
  <dimension ref="B1:AA48"/>
  <sheetViews>
    <sheetView zoomScale="80" zoomScaleNormal="80" workbookViewId="0">
      <selection activeCell="C6" sqref="C6:D6"/>
    </sheetView>
  </sheetViews>
  <sheetFormatPr defaultColWidth="9.140625" defaultRowHeight="14.25"/>
  <cols>
    <col min="1" max="2" width="2.140625" style="50" customWidth="1"/>
    <col min="3" max="3" width="20.7109375" style="50" customWidth="1"/>
    <col min="4" max="4" width="64.85546875" style="50" customWidth="1"/>
    <col min="5" max="12" width="20.7109375" style="50" customWidth="1"/>
    <col min="13" max="13" width="4.5703125" style="50" customWidth="1"/>
    <col min="14" max="14" width="1.7109375" style="50" customWidth="1"/>
    <col min="15" max="22" width="20.7109375" style="50" customWidth="1"/>
    <col min="23" max="23" width="3.5703125" style="50" customWidth="1"/>
    <col min="24" max="24" width="20.7109375" style="50" customWidth="1"/>
    <col min="25" max="25" width="3.28515625" style="50" customWidth="1"/>
    <col min="26" max="26" width="20.7109375" style="50" customWidth="1"/>
    <col min="27" max="16384" width="9.140625" style="50"/>
  </cols>
  <sheetData>
    <row r="1" spans="2:27" ht="20.25">
      <c r="C1" s="90" t="s">
        <v>152</v>
      </c>
      <c r="D1" s="68"/>
      <c r="E1" s="69"/>
      <c r="F1" s="69"/>
      <c r="G1" s="69"/>
      <c r="H1" s="69"/>
      <c r="I1" s="69"/>
      <c r="J1" s="69"/>
      <c r="K1" s="69"/>
      <c r="L1" s="70"/>
      <c r="M1" s="69"/>
      <c r="N1" s="69"/>
      <c r="O1" s="91"/>
      <c r="P1" s="91"/>
      <c r="Q1" s="91"/>
      <c r="R1" s="91"/>
      <c r="S1" s="91"/>
      <c r="T1" s="91"/>
      <c r="U1" s="91"/>
      <c r="V1" s="91"/>
      <c r="W1" s="91"/>
      <c r="X1" s="54"/>
      <c r="Y1" s="92"/>
      <c r="Z1" s="54"/>
      <c r="AA1" s="54"/>
    </row>
    <row r="2" spans="2:27" ht="18">
      <c r="C2" s="462" t="s">
        <v>55</v>
      </c>
      <c r="D2" s="462"/>
      <c r="E2" s="462"/>
      <c r="F2" s="462"/>
      <c r="G2" s="462"/>
      <c r="H2" s="462"/>
      <c r="I2" s="462"/>
      <c r="J2" s="462"/>
      <c r="K2" s="462"/>
      <c r="L2" s="462"/>
      <c r="M2" s="462"/>
      <c r="N2" s="22"/>
      <c r="O2" s="93" t="s">
        <v>56</v>
      </c>
      <c r="P2" s="94">
        <f>MAX(O10:Z47)</f>
        <v>0</v>
      </c>
      <c r="Q2" s="509"/>
      <c r="R2" s="510"/>
      <c r="S2" s="510"/>
      <c r="T2" s="510"/>
      <c r="U2" s="510"/>
      <c r="V2" s="510"/>
      <c r="W2" s="510"/>
      <c r="X2" s="510"/>
      <c r="Y2" s="510"/>
      <c r="Z2" s="510"/>
      <c r="AA2" s="7"/>
    </row>
    <row r="3" spans="2:27" ht="18">
      <c r="C3" s="462" t="s">
        <v>111</v>
      </c>
      <c r="D3" s="462"/>
      <c r="E3" s="462"/>
      <c r="F3" s="462"/>
      <c r="G3" s="462"/>
      <c r="H3" s="462"/>
      <c r="I3" s="462"/>
      <c r="J3" s="462"/>
      <c r="K3" s="462"/>
      <c r="L3" s="462"/>
      <c r="M3" s="462"/>
      <c r="N3" s="22"/>
      <c r="O3" s="66" t="s">
        <v>57</v>
      </c>
      <c r="P3" s="95">
        <f>MIN(O10:Z47)</f>
        <v>0</v>
      </c>
      <c r="Q3" s="509"/>
      <c r="R3" s="510"/>
      <c r="S3" s="510"/>
      <c r="T3" s="510"/>
      <c r="U3" s="510"/>
      <c r="V3" s="510"/>
      <c r="W3" s="510"/>
      <c r="X3" s="510"/>
      <c r="Y3" s="510"/>
      <c r="Z3" s="510"/>
      <c r="AA3" s="7"/>
    </row>
    <row r="4" spans="2:27" ht="18">
      <c r="C4" s="462" t="s">
        <v>168</v>
      </c>
      <c r="D4" s="462"/>
      <c r="E4" s="462"/>
      <c r="F4" s="462"/>
      <c r="G4" s="462"/>
      <c r="H4" s="462"/>
      <c r="I4" s="462"/>
      <c r="J4" s="462"/>
      <c r="K4" s="462"/>
      <c r="L4" s="462"/>
      <c r="M4" s="462"/>
      <c r="N4" s="22"/>
      <c r="O4" s="7"/>
      <c r="P4" s="7"/>
      <c r="Q4" s="73"/>
      <c r="R4" s="75"/>
      <c r="S4" s="75"/>
      <c r="T4" s="71"/>
      <c r="U4" s="75"/>
      <c r="V4" s="75"/>
      <c r="W4" s="75"/>
      <c r="X4" s="7"/>
      <c r="Y4" s="72"/>
      <c r="Z4" s="7"/>
      <c r="AA4" s="7"/>
    </row>
    <row r="5" spans="2:27" ht="18">
      <c r="C5" s="462" t="s">
        <v>121</v>
      </c>
      <c r="D5" s="462"/>
      <c r="E5" s="462"/>
      <c r="F5" s="462"/>
      <c r="G5" s="462"/>
      <c r="H5" s="462"/>
      <c r="I5" s="462"/>
      <c r="J5" s="462"/>
      <c r="K5" s="462"/>
      <c r="L5" s="462"/>
      <c r="M5" s="462"/>
      <c r="N5" s="22"/>
      <c r="O5" s="516" t="s">
        <v>54</v>
      </c>
      <c r="P5" s="517"/>
      <c r="Q5" s="517"/>
      <c r="R5" s="517"/>
      <c r="S5" s="517"/>
      <c r="T5" s="517"/>
      <c r="U5" s="517"/>
      <c r="V5" s="517"/>
      <c r="W5" s="517"/>
      <c r="X5" s="517"/>
      <c r="Y5" s="517"/>
      <c r="Z5" s="518"/>
      <c r="AA5" s="7"/>
    </row>
    <row r="6" spans="2:27" ht="39.950000000000003" customHeight="1">
      <c r="B6" s="378"/>
      <c r="C6" s="482"/>
      <c r="D6" s="482"/>
      <c r="E6" s="519" t="s">
        <v>87</v>
      </c>
      <c r="F6" s="520"/>
      <c r="G6" s="520"/>
      <c r="H6" s="520"/>
      <c r="I6" s="520"/>
      <c r="J6" s="520"/>
      <c r="K6" s="520"/>
      <c r="L6" s="520"/>
      <c r="M6" s="520"/>
      <c r="N6" s="41"/>
      <c r="O6" s="7"/>
      <c r="P6" s="7"/>
      <c r="Q6" s="7"/>
      <c r="R6" s="7"/>
      <c r="S6" s="7"/>
      <c r="T6" s="7"/>
      <c r="U6" s="7"/>
      <c r="V6" s="7"/>
      <c r="W6" s="7"/>
      <c r="X6" s="7"/>
      <c r="Y6" s="7"/>
      <c r="Z6" s="98"/>
      <c r="AA6" s="3"/>
    </row>
    <row r="7" spans="2:27" ht="36.6" customHeight="1">
      <c r="B7" s="244"/>
      <c r="C7" s="376"/>
      <c r="D7" s="377"/>
      <c r="E7" s="521" t="s">
        <v>112</v>
      </c>
      <c r="F7" s="522"/>
      <c r="G7" s="523" t="s">
        <v>113</v>
      </c>
      <c r="H7" s="524"/>
      <c r="I7" s="524"/>
      <c r="J7" s="524"/>
      <c r="K7" s="525" t="s">
        <v>127</v>
      </c>
      <c r="L7" s="531" t="s">
        <v>92</v>
      </c>
      <c r="M7" s="532"/>
      <c r="N7" s="243"/>
      <c r="O7" s="511" t="str">
        <f>+E7</f>
        <v>Voice</v>
      </c>
      <c r="P7" s="512"/>
      <c r="Q7" s="511" t="str">
        <f>+G7</f>
        <v>Electronic</v>
      </c>
      <c r="R7" s="512"/>
      <c r="S7" s="512"/>
      <c r="T7" s="512"/>
      <c r="U7" s="513" t="str">
        <f>+K7</f>
        <v>Unallocated</v>
      </c>
      <c r="V7" s="513" t="str">
        <f>MID(L7,1,LEN(L7)-1)</f>
        <v xml:space="preserve">Total </v>
      </c>
      <c r="W7" s="97"/>
      <c r="X7" s="97"/>
      <c r="Y7" s="98"/>
      <c r="Z7" s="528" t="s">
        <v>86</v>
      </c>
      <c r="AA7" s="3"/>
    </row>
    <row r="8" spans="2:27" ht="18">
      <c r="B8" s="244"/>
      <c r="C8" s="245"/>
      <c r="D8" s="99" t="s">
        <v>0</v>
      </c>
      <c r="E8" s="537" t="s">
        <v>98</v>
      </c>
      <c r="F8" s="525" t="s">
        <v>77</v>
      </c>
      <c r="G8" s="539" t="s">
        <v>98</v>
      </c>
      <c r="H8" s="540"/>
      <c r="I8" s="539" t="s">
        <v>77</v>
      </c>
      <c r="J8" s="541"/>
      <c r="K8" s="526"/>
      <c r="L8" s="533"/>
      <c r="M8" s="534"/>
      <c r="N8" s="246"/>
      <c r="O8" s="513" t="str">
        <f>+E8</f>
        <v>Direct</v>
      </c>
      <c r="P8" s="513" t="str">
        <f>+F8</f>
        <v>Indirect</v>
      </c>
      <c r="Q8" s="511" t="str">
        <f>+G8</f>
        <v>Direct</v>
      </c>
      <c r="R8" s="530"/>
      <c r="S8" s="511" t="str">
        <f>+I8</f>
        <v>Indirect</v>
      </c>
      <c r="T8" s="512"/>
      <c r="U8" s="514"/>
      <c r="V8" s="514"/>
      <c r="W8" s="97"/>
      <c r="X8" s="97"/>
      <c r="Y8" s="98"/>
      <c r="Z8" s="529"/>
      <c r="AA8" s="3"/>
    </row>
    <row r="9" spans="2:27" ht="45">
      <c r="B9" s="247"/>
      <c r="C9" s="248"/>
      <c r="D9" s="239"/>
      <c r="E9" s="538"/>
      <c r="F9" s="527"/>
      <c r="G9" s="100" t="s">
        <v>51</v>
      </c>
      <c r="H9" s="100" t="s">
        <v>110</v>
      </c>
      <c r="I9" s="96" t="s">
        <v>133</v>
      </c>
      <c r="J9" s="96" t="s">
        <v>134</v>
      </c>
      <c r="K9" s="527"/>
      <c r="L9" s="535"/>
      <c r="M9" s="536"/>
      <c r="N9" s="101"/>
      <c r="O9" s="515"/>
      <c r="P9" s="515"/>
      <c r="Q9" s="102" t="str">
        <f>+G9</f>
        <v>Single-bank proprietary trading system</v>
      </c>
      <c r="R9" s="102" t="str">
        <f>+H9</f>
        <v>Other</v>
      </c>
      <c r="S9" s="102" t="str">
        <f>+I9</f>
        <v>Anonymous venues</v>
      </c>
      <c r="T9" s="102" t="str">
        <f>+J9</f>
        <v>Disclosed venues</v>
      </c>
      <c r="U9" s="515"/>
      <c r="V9" s="515"/>
      <c r="W9" s="97"/>
      <c r="X9" s="103" t="str">
        <f>+V7</f>
        <v xml:space="preserve">Total </v>
      </c>
      <c r="Y9" s="98"/>
      <c r="Z9" s="529"/>
      <c r="AA9" s="3"/>
    </row>
    <row r="10" spans="2:27" ht="30" customHeight="1">
      <c r="B10" s="242"/>
      <c r="C10" s="249"/>
      <c r="D10" s="250" t="s">
        <v>99</v>
      </c>
      <c r="E10" s="421"/>
      <c r="F10" s="421"/>
      <c r="G10" s="421"/>
      <c r="H10" s="421"/>
      <c r="I10" s="421"/>
      <c r="J10" s="421"/>
      <c r="K10" s="421"/>
      <c r="L10" s="383"/>
      <c r="M10" s="104"/>
      <c r="N10" s="105"/>
      <c r="O10" s="251"/>
      <c r="P10" s="251"/>
      <c r="Q10" s="251"/>
      <c r="R10" s="251"/>
      <c r="S10" s="251"/>
      <c r="T10" s="251"/>
      <c r="U10" s="251"/>
      <c r="V10" s="251"/>
      <c r="W10" s="106"/>
      <c r="X10" s="251"/>
      <c r="Y10" s="98"/>
      <c r="Z10" s="321"/>
      <c r="AA10" s="3"/>
    </row>
    <row r="11" spans="2:27" ht="20.100000000000001" customHeight="1">
      <c r="B11" s="244"/>
      <c r="C11" s="240"/>
      <c r="D11" s="107" t="s">
        <v>10</v>
      </c>
      <c r="E11" s="385">
        <f>SUM(E12:E13)</f>
        <v>0</v>
      </c>
      <c r="F11" s="385">
        <f t="shared" ref="F11:K11" si="0">SUM(F12:F13)</f>
        <v>0</v>
      </c>
      <c r="G11" s="385">
        <f t="shared" si="0"/>
        <v>0</v>
      </c>
      <c r="H11" s="385">
        <f t="shared" si="0"/>
        <v>0</v>
      </c>
      <c r="I11" s="385">
        <f t="shared" si="0"/>
        <v>0</v>
      </c>
      <c r="J11" s="385">
        <f t="shared" si="0"/>
        <v>0</v>
      </c>
      <c r="K11" s="385">
        <f t="shared" si="0"/>
        <v>0</v>
      </c>
      <c r="L11" s="383">
        <f t="shared" ref="L11:L16" si="1">+SUM(E11:K11)</f>
        <v>0</v>
      </c>
      <c r="M11" s="104"/>
      <c r="N11" s="105"/>
      <c r="O11" s="88">
        <f t="shared" ref="O11:V11" si="2">+E11-SUM(E12:E13)</f>
        <v>0</v>
      </c>
      <c r="P11" s="88">
        <f t="shared" si="2"/>
        <v>0</v>
      </c>
      <c r="Q11" s="88">
        <f t="shared" si="2"/>
        <v>0</v>
      </c>
      <c r="R11" s="88">
        <f t="shared" si="2"/>
        <v>0</v>
      </c>
      <c r="S11" s="88">
        <f>+I11-SUM(I12:I13)</f>
        <v>0</v>
      </c>
      <c r="T11" s="88">
        <f t="shared" si="2"/>
        <v>0</v>
      </c>
      <c r="U11" s="88">
        <f t="shared" si="2"/>
        <v>0</v>
      </c>
      <c r="V11" s="88">
        <f t="shared" si="2"/>
        <v>0</v>
      </c>
      <c r="W11" s="106"/>
      <c r="X11" s="88">
        <f t="shared" ref="X11:X16" si="3">+L11-SUM(E11:K11)</f>
        <v>0</v>
      </c>
      <c r="Y11" s="98"/>
      <c r="Z11" s="322">
        <f>+L11-'A3'!AA10</f>
        <v>0</v>
      </c>
      <c r="AA11" s="3"/>
    </row>
    <row r="12" spans="2:27" ht="20.100000000000001" customHeight="1">
      <c r="B12" s="244"/>
      <c r="C12" s="240"/>
      <c r="D12" s="108" t="s">
        <v>52</v>
      </c>
      <c r="E12" s="384"/>
      <c r="F12" s="384"/>
      <c r="G12" s="384"/>
      <c r="H12" s="384"/>
      <c r="I12" s="384"/>
      <c r="J12" s="384"/>
      <c r="K12" s="384"/>
      <c r="L12" s="383">
        <f t="shared" si="1"/>
        <v>0</v>
      </c>
      <c r="M12" s="104"/>
      <c r="N12" s="105"/>
      <c r="O12" s="109"/>
      <c r="P12" s="109"/>
      <c r="Q12" s="109"/>
      <c r="R12" s="109"/>
      <c r="S12" s="109"/>
      <c r="T12" s="109"/>
      <c r="U12" s="109"/>
      <c r="V12" s="109"/>
      <c r="W12" s="106"/>
      <c r="X12" s="88">
        <f t="shared" si="3"/>
        <v>0</v>
      </c>
      <c r="Y12" s="98"/>
      <c r="Z12" s="322">
        <f>+L12-'A3'!AA11</f>
        <v>0</v>
      </c>
      <c r="AA12" s="3"/>
    </row>
    <row r="13" spans="2:27" ht="20.100000000000001" customHeight="1">
      <c r="B13" s="244"/>
      <c r="C13" s="240"/>
      <c r="D13" s="108" t="s">
        <v>53</v>
      </c>
      <c r="E13" s="384"/>
      <c r="F13" s="384"/>
      <c r="G13" s="384"/>
      <c r="H13" s="384"/>
      <c r="I13" s="384"/>
      <c r="J13" s="384"/>
      <c r="K13" s="384"/>
      <c r="L13" s="383">
        <f t="shared" si="1"/>
        <v>0</v>
      </c>
      <c r="M13" s="104"/>
      <c r="N13" s="105"/>
      <c r="O13" s="109"/>
      <c r="P13" s="109"/>
      <c r="Q13" s="109"/>
      <c r="R13" s="109"/>
      <c r="S13" s="109"/>
      <c r="T13" s="109"/>
      <c r="U13" s="109"/>
      <c r="V13" s="109"/>
      <c r="W13" s="106"/>
      <c r="X13" s="88">
        <f t="shared" si="3"/>
        <v>0</v>
      </c>
      <c r="Y13" s="98"/>
      <c r="Z13" s="322">
        <f>+L13-'A3'!AA12</f>
        <v>0</v>
      </c>
      <c r="AA13" s="3"/>
    </row>
    <row r="14" spans="2:27" ht="20.100000000000001" customHeight="1">
      <c r="B14" s="244"/>
      <c r="C14" s="240"/>
      <c r="D14" s="107" t="s">
        <v>11</v>
      </c>
      <c r="E14" s="384"/>
      <c r="F14" s="384"/>
      <c r="G14" s="384"/>
      <c r="H14" s="384"/>
      <c r="I14" s="384"/>
      <c r="J14" s="384"/>
      <c r="K14" s="384"/>
      <c r="L14" s="383">
        <f t="shared" si="1"/>
        <v>0</v>
      </c>
      <c r="M14" s="104"/>
      <c r="N14" s="105"/>
      <c r="O14" s="109"/>
      <c r="P14" s="109"/>
      <c r="Q14" s="109"/>
      <c r="R14" s="109"/>
      <c r="S14" s="109"/>
      <c r="T14" s="109"/>
      <c r="U14" s="109"/>
      <c r="V14" s="109"/>
      <c r="W14" s="106"/>
      <c r="X14" s="88">
        <f t="shared" si="3"/>
        <v>0</v>
      </c>
      <c r="Y14" s="98"/>
      <c r="Z14" s="322">
        <f>+L14-'A3'!AA13</f>
        <v>0</v>
      </c>
      <c r="AA14" s="3"/>
    </row>
    <row r="15" spans="2:27" ht="20.100000000000001" customHeight="1">
      <c r="B15" s="244"/>
      <c r="C15" s="240"/>
      <c r="D15" s="107" t="s">
        <v>12</v>
      </c>
      <c r="E15" s="384"/>
      <c r="F15" s="384"/>
      <c r="G15" s="384"/>
      <c r="H15" s="384"/>
      <c r="I15" s="384"/>
      <c r="J15" s="384"/>
      <c r="K15" s="384"/>
      <c r="L15" s="383">
        <f t="shared" si="1"/>
        <v>0</v>
      </c>
      <c r="M15" s="104"/>
      <c r="N15" s="105"/>
      <c r="O15" s="109"/>
      <c r="P15" s="109"/>
      <c r="Q15" s="109"/>
      <c r="R15" s="109"/>
      <c r="S15" s="109"/>
      <c r="T15" s="109"/>
      <c r="U15" s="109"/>
      <c r="V15" s="109"/>
      <c r="W15" s="106"/>
      <c r="X15" s="88">
        <f t="shared" si="3"/>
        <v>0</v>
      </c>
      <c r="Y15" s="98"/>
      <c r="Z15" s="322">
        <f>+L15-'A3'!AA24</f>
        <v>0</v>
      </c>
      <c r="AA15" s="3"/>
    </row>
    <row r="16" spans="2:27" ht="30" customHeight="1">
      <c r="B16" s="244"/>
      <c r="C16" s="240"/>
      <c r="D16" s="241" t="s">
        <v>46</v>
      </c>
      <c r="E16" s="396">
        <f>+E11+E14+E15</f>
        <v>0</v>
      </c>
      <c r="F16" s="396">
        <f t="shared" ref="F16:K16" si="4">+F11+F14+F15</f>
        <v>0</v>
      </c>
      <c r="G16" s="396">
        <f t="shared" si="4"/>
        <v>0</v>
      </c>
      <c r="H16" s="396">
        <f t="shared" si="4"/>
        <v>0</v>
      </c>
      <c r="I16" s="396">
        <f t="shared" si="4"/>
        <v>0</v>
      </c>
      <c r="J16" s="396">
        <f t="shared" si="4"/>
        <v>0</v>
      </c>
      <c r="K16" s="396">
        <f t="shared" si="4"/>
        <v>0</v>
      </c>
      <c r="L16" s="388">
        <f t="shared" si="1"/>
        <v>0</v>
      </c>
      <c r="M16" s="104"/>
      <c r="N16" s="105"/>
      <c r="O16" s="88">
        <f t="shared" ref="O16:V16" si="5">+E16-E11-E15-E14</f>
        <v>0</v>
      </c>
      <c r="P16" s="88">
        <f t="shared" si="5"/>
        <v>0</v>
      </c>
      <c r="Q16" s="88">
        <f t="shared" si="5"/>
        <v>0</v>
      </c>
      <c r="R16" s="88">
        <f t="shared" si="5"/>
        <v>0</v>
      </c>
      <c r="S16" s="88">
        <f>+I16-I11-I15-I14</f>
        <v>0</v>
      </c>
      <c r="T16" s="88">
        <f t="shared" si="5"/>
        <v>0</v>
      </c>
      <c r="U16" s="88">
        <f t="shared" si="5"/>
        <v>0</v>
      </c>
      <c r="V16" s="88">
        <f t="shared" si="5"/>
        <v>0</v>
      </c>
      <c r="W16" s="106"/>
      <c r="X16" s="88">
        <f t="shared" si="3"/>
        <v>0</v>
      </c>
      <c r="Y16" s="98"/>
      <c r="Z16" s="322">
        <f>+L16-'A3'!AA27</f>
        <v>0</v>
      </c>
      <c r="AA16" s="3"/>
    </row>
    <row r="17" spans="2:27" ht="30" customHeight="1">
      <c r="B17" s="244"/>
      <c r="C17" s="240"/>
      <c r="D17" s="241" t="s">
        <v>100</v>
      </c>
      <c r="E17" s="395"/>
      <c r="F17" s="395"/>
      <c r="G17" s="395"/>
      <c r="H17" s="395"/>
      <c r="I17" s="395"/>
      <c r="J17" s="395"/>
      <c r="K17" s="395"/>
      <c r="L17" s="383"/>
      <c r="M17" s="104"/>
      <c r="N17" s="105"/>
      <c r="O17" s="109"/>
      <c r="P17" s="109"/>
      <c r="Q17" s="109"/>
      <c r="R17" s="109"/>
      <c r="S17" s="109"/>
      <c r="T17" s="109"/>
      <c r="U17" s="109"/>
      <c r="V17" s="109"/>
      <c r="W17" s="106"/>
      <c r="X17" s="109"/>
      <c r="Y17" s="98"/>
      <c r="Z17" s="323"/>
      <c r="AA17" s="3"/>
    </row>
    <row r="18" spans="2:27" ht="20.100000000000001" customHeight="1">
      <c r="B18" s="244"/>
      <c r="C18" s="240"/>
      <c r="D18" s="107" t="s">
        <v>10</v>
      </c>
      <c r="E18" s="385">
        <f t="shared" ref="E18:K18" si="6">SUM(E19:E20)</f>
        <v>0</v>
      </c>
      <c r="F18" s="385">
        <f t="shared" si="6"/>
        <v>0</v>
      </c>
      <c r="G18" s="385">
        <f t="shared" si="6"/>
        <v>0</v>
      </c>
      <c r="H18" s="385">
        <f t="shared" si="6"/>
        <v>0</v>
      </c>
      <c r="I18" s="385">
        <f t="shared" si="6"/>
        <v>0</v>
      </c>
      <c r="J18" s="385">
        <f t="shared" si="6"/>
        <v>0</v>
      </c>
      <c r="K18" s="385">
        <f t="shared" si="6"/>
        <v>0</v>
      </c>
      <c r="L18" s="383">
        <f t="shared" ref="L18:L23" si="7">+SUM(E18:K18)</f>
        <v>0</v>
      </c>
      <c r="M18" s="104"/>
      <c r="N18" s="105"/>
      <c r="O18" s="88">
        <f t="shared" ref="O18:V18" si="8">+E18-SUM(E19:E20)</f>
        <v>0</v>
      </c>
      <c r="P18" s="88">
        <f t="shared" si="8"/>
        <v>0</v>
      </c>
      <c r="Q18" s="88">
        <f t="shared" si="8"/>
        <v>0</v>
      </c>
      <c r="R18" s="88">
        <f t="shared" si="8"/>
        <v>0</v>
      </c>
      <c r="S18" s="88">
        <f t="shared" si="8"/>
        <v>0</v>
      </c>
      <c r="T18" s="88">
        <f t="shared" si="8"/>
        <v>0</v>
      </c>
      <c r="U18" s="88">
        <f t="shared" si="8"/>
        <v>0</v>
      </c>
      <c r="V18" s="88">
        <f t="shared" si="8"/>
        <v>0</v>
      </c>
      <c r="W18" s="106"/>
      <c r="X18" s="88">
        <f t="shared" ref="X18:X23" si="9">+L18-SUM(E18:K18)</f>
        <v>0</v>
      </c>
      <c r="Y18" s="98"/>
      <c r="Z18" s="322">
        <f>+L18-'A3'!AA33</f>
        <v>0</v>
      </c>
      <c r="AA18" s="3"/>
    </row>
    <row r="19" spans="2:27" ht="20.100000000000001" customHeight="1">
      <c r="B19" s="244"/>
      <c r="C19" s="240"/>
      <c r="D19" s="108" t="s">
        <v>52</v>
      </c>
      <c r="E19" s="384"/>
      <c r="F19" s="384"/>
      <c r="G19" s="384"/>
      <c r="H19" s="384"/>
      <c r="I19" s="384"/>
      <c r="J19" s="384"/>
      <c r="K19" s="384"/>
      <c r="L19" s="383">
        <f t="shared" si="7"/>
        <v>0</v>
      </c>
      <c r="M19" s="104"/>
      <c r="N19" s="105"/>
      <c r="O19" s="109"/>
      <c r="P19" s="109"/>
      <c r="Q19" s="109"/>
      <c r="R19" s="109"/>
      <c r="S19" s="109"/>
      <c r="T19" s="109"/>
      <c r="U19" s="109"/>
      <c r="V19" s="109"/>
      <c r="W19" s="106"/>
      <c r="X19" s="88">
        <f t="shared" si="9"/>
        <v>0</v>
      </c>
      <c r="Y19" s="98"/>
      <c r="Z19" s="322">
        <f>+L19-'A3'!AA34</f>
        <v>0</v>
      </c>
      <c r="AA19" s="3"/>
    </row>
    <row r="20" spans="2:27" ht="20.100000000000001" customHeight="1">
      <c r="B20" s="244"/>
      <c r="C20" s="240"/>
      <c r="D20" s="108" t="s">
        <v>53</v>
      </c>
      <c r="E20" s="384"/>
      <c r="F20" s="384"/>
      <c r="G20" s="384"/>
      <c r="H20" s="384"/>
      <c r="I20" s="384"/>
      <c r="J20" s="384"/>
      <c r="K20" s="384"/>
      <c r="L20" s="383">
        <f t="shared" si="7"/>
        <v>0</v>
      </c>
      <c r="M20" s="104"/>
      <c r="N20" s="105"/>
      <c r="O20" s="109"/>
      <c r="P20" s="109"/>
      <c r="Q20" s="109"/>
      <c r="R20" s="109"/>
      <c r="S20" s="109"/>
      <c r="T20" s="109"/>
      <c r="U20" s="109"/>
      <c r="V20" s="109"/>
      <c r="W20" s="106"/>
      <c r="X20" s="88">
        <f t="shared" si="9"/>
        <v>0</v>
      </c>
      <c r="Y20" s="98"/>
      <c r="Z20" s="322">
        <f>+L20-'A3'!AA35</f>
        <v>0</v>
      </c>
      <c r="AA20" s="3"/>
    </row>
    <row r="21" spans="2:27" ht="20.100000000000001" customHeight="1">
      <c r="B21" s="244"/>
      <c r="C21" s="240"/>
      <c r="D21" s="107" t="s">
        <v>11</v>
      </c>
      <c r="E21" s="384"/>
      <c r="F21" s="384"/>
      <c r="G21" s="384"/>
      <c r="H21" s="384"/>
      <c r="I21" s="384"/>
      <c r="J21" s="384"/>
      <c r="K21" s="384"/>
      <c r="L21" s="383">
        <f t="shared" si="7"/>
        <v>0</v>
      </c>
      <c r="M21" s="104"/>
      <c r="N21" s="105"/>
      <c r="O21" s="109"/>
      <c r="P21" s="109"/>
      <c r="Q21" s="109"/>
      <c r="R21" s="109"/>
      <c r="S21" s="109"/>
      <c r="T21" s="109"/>
      <c r="U21" s="109"/>
      <c r="V21" s="109"/>
      <c r="W21" s="106"/>
      <c r="X21" s="88">
        <f t="shared" si="9"/>
        <v>0</v>
      </c>
      <c r="Y21" s="98"/>
      <c r="Z21" s="322">
        <f>+L21-'A3'!AA36</f>
        <v>0</v>
      </c>
      <c r="AA21" s="3"/>
    </row>
    <row r="22" spans="2:27" ht="20.100000000000001" customHeight="1">
      <c r="B22" s="244"/>
      <c r="C22" s="240"/>
      <c r="D22" s="107" t="s">
        <v>12</v>
      </c>
      <c r="E22" s="384"/>
      <c r="F22" s="384"/>
      <c r="G22" s="384"/>
      <c r="H22" s="384"/>
      <c r="I22" s="384"/>
      <c r="J22" s="384"/>
      <c r="K22" s="384"/>
      <c r="L22" s="383">
        <f t="shared" si="7"/>
        <v>0</v>
      </c>
      <c r="M22" s="104"/>
      <c r="N22" s="105"/>
      <c r="O22" s="109"/>
      <c r="P22" s="109"/>
      <c r="Q22" s="109"/>
      <c r="R22" s="109"/>
      <c r="S22" s="109"/>
      <c r="T22" s="109"/>
      <c r="U22" s="109"/>
      <c r="V22" s="109"/>
      <c r="W22" s="106"/>
      <c r="X22" s="88">
        <f t="shared" si="9"/>
        <v>0</v>
      </c>
      <c r="Y22" s="98"/>
      <c r="Z22" s="322">
        <f>+L22-'A3'!AA47</f>
        <v>0</v>
      </c>
      <c r="AA22" s="3"/>
    </row>
    <row r="23" spans="2:27" ht="30" customHeight="1">
      <c r="B23" s="244"/>
      <c r="C23" s="240"/>
      <c r="D23" s="241" t="s">
        <v>47</v>
      </c>
      <c r="E23" s="396">
        <f t="shared" ref="E23:J23" si="10">+E18+E21+E22</f>
        <v>0</v>
      </c>
      <c r="F23" s="396">
        <f t="shared" si="10"/>
        <v>0</v>
      </c>
      <c r="G23" s="396">
        <f t="shared" si="10"/>
        <v>0</v>
      </c>
      <c r="H23" s="396">
        <f t="shared" si="10"/>
        <v>0</v>
      </c>
      <c r="I23" s="396">
        <f t="shared" si="10"/>
        <v>0</v>
      </c>
      <c r="J23" s="396">
        <f t="shared" si="10"/>
        <v>0</v>
      </c>
      <c r="K23" s="396">
        <f>+K18+K21+K22</f>
        <v>0</v>
      </c>
      <c r="L23" s="388">
        <f t="shared" si="7"/>
        <v>0</v>
      </c>
      <c r="M23" s="104"/>
      <c r="N23" s="105"/>
      <c r="O23" s="88">
        <f t="shared" ref="O23:V23" si="11">+E23-E18-E22-E21</f>
        <v>0</v>
      </c>
      <c r="P23" s="88">
        <f t="shared" si="11"/>
        <v>0</v>
      </c>
      <c r="Q23" s="88">
        <f t="shared" si="11"/>
        <v>0</v>
      </c>
      <c r="R23" s="88">
        <f t="shared" si="11"/>
        <v>0</v>
      </c>
      <c r="S23" s="88">
        <f t="shared" si="11"/>
        <v>0</v>
      </c>
      <c r="T23" s="88">
        <f t="shared" si="11"/>
        <v>0</v>
      </c>
      <c r="U23" s="88">
        <f t="shared" si="11"/>
        <v>0</v>
      </c>
      <c r="V23" s="88">
        <f t="shared" si="11"/>
        <v>0</v>
      </c>
      <c r="W23" s="106"/>
      <c r="X23" s="88">
        <f t="shared" si="9"/>
        <v>0</v>
      </c>
      <c r="Y23" s="98"/>
      <c r="Z23" s="322">
        <f>+L23-'A3'!AA50</f>
        <v>0</v>
      </c>
      <c r="AA23" s="3"/>
    </row>
    <row r="24" spans="2:27" ht="30" customHeight="1">
      <c r="B24" s="244"/>
      <c r="C24" s="240"/>
      <c r="D24" s="241" t="s">
        <v>101</v>
      </c>
      <c r="E24" s="395"/>
      <c r="F24" s="395"/>
      <c r="G24" s="395"/>
      <c r="H24" s="395"/>
      <c r="I24" s="395"/>
      <c r="J24" s="395"/>
      <c r="K24" s="395"/>
      <c r="L24" s="383"/>
      <c r="M24" s="104"/>
      <c r="N24" s="105"/>
      <c r="O24" s="109"/>
      <c r="P24" s="109"/>
      <c r="Q24" s="109"/>
      <c r="R24" s="109"/>
      <c r="S24" s="109"/>
      <c r="T24" s="109"/>
      <c r="U24" s="109"/>
      <c r="V24" s="109"/>
      <c r="W24" s="106"/>
      <c r="X24" s="109"/>
      <c r="Y24" s="98"/>
      <c r="Z24" s="323"/>
      <c r="AA24" s="3"/>
    </row>
    <row r="25" spans="2:27" s="252" customFormat="1" ht="20.100000000000001" customHeight="1">
      <c r="B25" s="253"/>
      <c r="C25" s="240"/>
      <c r="D25" s="107" t="s">
        <v>10</v>
      </c>
      <c r="E25" s="385">
        <f t="shared" ref="E25:K25" si="12">SUM(E26:E27)</f>
        <v>0</v>
      </c>
      <c r="F25" s="385">
        <f t="shared" si="12"/>
        <v>0</v>
      </c>
      <c r="G25" s="385">
        <f t="shared" si="12"/>
        <v>0</v>
      </c>
      <c r="H25" s="385">
        <f t="shared" si="12"/>
        <v>0</v>
      </c>
      <c r="I25" s="385">
        <f t="shared" si="12"/>
        <v>0</v>
      </c>
      <c r="J25" s="385">
        <f t="shared" si="12"/>
        <v>0</v>
      </c>
      <c r="K25" s="385">
        <f t="shared" si="12"/>
        <v>0</v>
      </c>
      <c r="L25" s="383">
        <f t="shared" ref="L25:L30" si="13">+SUM(E25:K25)</f>
        <v>0</v>
      </c>
      <c r="M25" s="104"/>
      <c r="N25" s="105"/>
      <c r="O25" s="88">
        <f t="shared" ref="O25:V25" si="14">+E25-SUM(E26:E27)</f>
        <v>0</v>
      </c>
      <c r="P25" s="88">
        <f t="shared" si="14"/>
        <v>0</v>
      </c>
      <c r="Q25" s="88">
        <f t="shared" si="14"/>
        <v>0</v>
      </c>
      <c r="R25" s="88">
        <f t="shared" si="14"/>
        <v>0</v>
      </c>
      <c r="S25" s="88">
        <f t="shared" si="14"/>
        <v>0</v>
      </c>
      <c r="T25" s="88">
        <f t="shared" si="14"/>
        <v>0</v>
      </c>
      <c r="U25" s="88">
        <f t="shared" si="14"/>
        <v>0</v>
      </c>
      <c r="V25" s="88">
        <f t="shared" si="14"/>
        <v>0</v>
      </c>
      <c r="W25" s="106"/>
      <c r="X25" s="88">
        <f t="shared" ref="X25:X30" si="15">+L25-SUM(E25:K25)</f>
        <v>0</v>
      </c>
      <c r="Y25" s="98"/>
      <c r="Z25" s="322">
        <f>+L25-'A3'!AA66</f>
        <v>0</v>
      </c>
      <c r="AA25" s="3"/>
    </row>
    <row r="26" spans="2:27" ht="20.100000000000001" customHeight="1">
      <c r="B26" s="244"/>
      <c r="C26" s="240"/>
      <c r="D26" s="108" t="s">
        <v>52</v>
      </c>
      <c r="E26" s="384"/>
      <c r="F26" s="384"/>
      <c r="G26" s="384"/>
      <c r="H26" s="384"/>
      <c r="I26" s="384"/>
      <c r="J26" s="384"/>
      <c r="K26" s="384"/>
      <c r="L26" s="383">
        <f t="shared" si="13"/>
        <v>0</v>
      </c>
      <c r="M26" s="104"/>
      <c r="N26" s="105"/>
      <c r="O26" s="109"/>
      <c r="P26" s="109"/>
      <c r="Q26" s="109"/>
      <c r="R26" s="109"/>
      <c r="S26" s="109"/>
      <c r="T26" s="109"/>
      <c r="U26" s="109"/>
      <c r="V26" s="109"/>
      <c r="W26" s="106"/>
      <c r="X26" s="88">
        <f t="shared" si="15"/>
        <v>0</v>
      </c>
      <c r="Y26" s="98"/>
      <c r="Z26" s="322">
        <f>+L26-'A3'!AA67</f>
        <v>0</v>
      </c>
      <c r="AA26" s="3"/>
    </row>
    <row r="27" spans="2:27" ht="20.100000000000001" customHeight="1">
      <c r="B27" s="244"/>
      <c r="C27" s="240"/>
      <c r="D27" s="108" t="s">
        <v>53</v>
      </c>
      <c r="E27" s="384"/>
      <c r="F27" s="384"/>
      <c r="G27" s="384"/>
      <c r="H27" s="384"/>
      <c r="I27" s="384"/>
      <c r="J27" s="384"/>
      <c r="K27" s="384"/>
      <c r="L27" s="383">
        <f t="shared" si="13"/>
        <v>0</v>
      </c>
      <c r="M27" s="104"/>
      <c r="N27" s="105"/>
      <c r="O27" s="109"/>
      <c r="P27" s="109"/>
      <c r="Q27" s="109"/>
      <c r="R27" s="109"/>
      <c r="S27" s="109"/>
      <c r="T27" s="109"/>
      <c r="U27" s="109"/>
      <c r="V27" s="109"/>
      <c r="W27" s="106"/>
      <c r="X27" s="88">
        <f t="shared" si="15"/>
        <v>0</v>
      </c>
      <c r="Y27" s="98"/>
      <c r="Z27" s="322">
        <f>+L27-'A3'!AA68</f>
        <v>0</v>
      </c>
      <c r="AA27" s="3"/>
    </row>
    <row r="28" spans="2:27" ht="20.100000000000001" customHeight="1">
      <c r="B28" s="244"/>
      <c r="C28" s="240"/>
      <c r="D28" s="107" t="s">
        <v>11</v>
      </c>
      <c r="E28" s="384"/>
      <c r="F28" s="384"/>
      <c r="G28" s="384"/>
      <c r="H28" s="384"/>
      <c r="I28" s="384"/>
      <c r="J28" s="384"/>
      <c r="K28" s="384"/>
      <c r="L28" s="383">
        <f t="shared" si="13"/>
        <v>0</v>
      </c>
      <c r="M28" s="104"/>
      <c r="N28" s="105"/>
      <c r="O28" s="109"/>
      <c r="P28" s="109"/>
      <c r="Q28" s="109"/>
      <c r="R28" s="109"/>
      <c r="S28" s="109"/>
      <c r="T28" s="109"/>
      <c r="U28" s="109"/>
      <c r="V28" s="109"/>
      <c r="W28" s="106"/>
      <c r="X28" s="88">
        <f t="shared" si="15"/>
        <v>0</v>
      </c>
      <c r="Y28" s="98"/>
      <c r="Z28" s="322">
        <f>+L28-'A3'!AA69</f>
        <v>0</v>
      </c>
      <c r="AA28" s="3"/>
    </row>
    <row r="29" spans="2:27" ht="20.100000000000001" customHeight="1">
      <c r="B29" s="244"/>
      <c r="C29" s="240"/>
      <c r="D29" s="107" t="s">
        <v>12</v>
      </c>
      <c r="E29" s="384"/>
      <c r="F29" s="384"/>
      <c r="G29" s="384"/>
      <c r="H29" s="384"/>
      <c r="I29" s="384"/>
      <c r="J29" s="384"/>
      <c r="K29" s="384"/>
      <c r="L29" s="383">
        <f t="shared" si="13"/>
        <v>0</v>
      </c>
      <c r="M29" s="104"/>
      <c r="N29" s="105"/>
      <c r="O29" s="109"/>
      <c r="P29" s="109"/>
      <c r="Q29" s="109"/>
      <c r="R29" s="109"/>
      <c r="S29" s="109"/>
      <c r="T29" s="109"/>
      <c r="U29" s="109"/>
      <c r="V29" s="109"/>
      <c r="W29" s="106"/>
      <c r="X29" s="88">
        <f t="shared" si="15"/>
        <v>0</v>
      </c>
      <c r="Y29" s="98"/>
      <c r="Z29" s="322">
        <f>+L29-'A3'!AA80</f>
        <v>0</v>
      </c>
      <c r="AA29" s="3"/>
    </row>
    <row r="30" spans="2:27" ht="30" customHeight="1">
      <c r="B30" s="244"/>
      <c r="C30" s="240"/>
      <c r="D30" s="241" t="s">
        <v>48</v>
      </c>
      <c r="E30" s="396">
        <f t="shared" ref="E30:J30" si="16">+E25+E28+E29</f>
        <v>0</v>
      </c>
      <c r="F30" s="396">
        <f t="shared" si="16"/>
        <v>0</v>
      </c>
      <c r="G30" s="396">
        <f t="shared" si="16"/>
        <v>0</v>
      </c>
      <c r="H30" s="396">
        <f t="shared" si="16"/>
        <v>0</v>
      </c>
      <c r="I30" s="396">
        <f t="shared" si="16"/>
        <v>0</v>
      </c>
      <c r="J30" s="396">
        <f t="shared" si="16"/>
        <v>0</v>
      </c>
      <c r="K30" s="396">
        <f>+K25+K28+K29</f>
        <v>0</v>
      </c>
      <c r="L30" s="388">
        <f t="shared" si="13"/>
        <v>0</v>
      </c>
      <c r="M30" s="104"/>
      <c r="N30" s="105"/>
      <c r="O30" s="88">
        <f t="shared" ref="O30:V30" si="17">+E30-E25-E29-E28</f>
        <v>0</v>
      </c>
      <c r="P30" s="88">
        <f t="shared" si="17"/>
        <v>0</v>
      </c>
      <c r="Q30" s="88">
        <f t="shared" si="17"/>
        <v>0</v>
      </c>
      <c r="R30" s="88">
        <f t="shared" si="17"/>
        <v>0</v>
      </c>
      <c r="S30" s="88">
        <f t="shared" si="17"/>
        <v>0</v>
      </c>
      <c r="T30" s="88">
        <f t="shared" si="17"/>
        <v>0</v>
      </c>
      <c r="U30" s="88">
        <f t="shared" si="17"/>
        <v>0</v>
      </c>
      <c r="V30" s="88">
        <f t="shared" si="17"/>
        <v>0</v>
      </c>
      <c r="W30" s="106"/>
      <c r="X30" s="88">
        <f t="shared" si="15"/>
        <v>0</v>
      </c>
      <c r="Y30" s="98"/>
      <c r="Z30" s="322">
        <f>+L30-'A3'!AA83</f>
        <v>0</v>
      </c>
      <c r="AA30" s="3"/>
    </row>
    <row r="31" spans="2:27" ht="30" customHeight="1">
      <c r="B31" s="244"/>
      <c r="C31" s="240"/>
      <c r="D31" s="241" t="s">
        <v>102</v>
      </c>
      <c r="E31" s="395"/>
      <c r="F31" s="395"/>
      <c r="G31" s="395"/>
      <c r="H31" s="395"/>
      <c r="I31" s="395"/>
      <c r="J31" s="395"/>
      <c r="K31" s="395"/>
      <c r="L31" s="383"/>
      <c r="M31" s="104"/>
      <c r="N31" s="105"/>
      <c r="O31" s="109"/>
      <c r="P31" s="109"/>
      <c r="Q31" s="109"/>
      <c r="R31" s="109"/>
      <c r="S31" s="109"/>
      <c r="T31" s="109"/>
      <c r="U31" s="109"/>
      <c r="V31" s="109"/>
      <c r="W31" s="106"/>
      <c r="X31" s="109"/>
      <c r="Y31" s="98"/>
      <c r="Z31" s="323"/>
      <c r="AA31" s="3"/>
    </row>
    <row r="32" spans="2:27" ht="20.100000000000001" customHeight="1">
      <c r="B32" s="244"/>
      <c r="C32" s="240"/>
      <c r="D32" s="107" t="s">
        <v>10</v>
      </c>
      <c r="E32" s="385">
        <f t="shared" ref="E32:K32" si="18">SUM(E33:E34)</f>
        <v>0</v>
      </c>
      <c r="F32" s="385">
        <f t="shared" si="18"/>
        <v>0</v>
      </c>
      <c r="G32" s="385">
        <f t="shared" si="18"/>
        <v>0</v>
      </c>
      <c r="H32" s="385">
        <f t="shared" si="18"/>
        <v>0</v>
      </c>
      <c r="I32" s="385">
        <f t="shared" si="18"/>
        <v>0</v>
      </c>
      <c r="J32" s="385">
        <f t="shared" si="18"/>
        <v>0</v>
      </c>
      <c r="K32" s="385">
        <f t="shared" si="18"/>
        <v>0</v>
      </c>
      <c r="L32" s="383">
        <f t="shared" ref="L32:L37" si="19">+SUM(E32:K32)</f>
        <v>0</v>
      </c>
      <c r="M32" s="104"/>
      <c r="N32" s="105"/>
      <c r="O32" s="88">
        <f t="shared" ref="O32:V32" si="20">+E32-SUM(E33:E34)</f>
        <v>0</v>
      </c>
      <c r="P32" s="88">
        <f t="shared" si="20"/>
        <v>0</v>
      </c>
      <c r="Q32" s="88">
        <f t="shared" si="20"/>
        <v>0</v>
      </c>
      <c r="R32" s="88">
        <f t="shared" si="20"/>
        <v>0</v>
      </c>
      <c r="S32" s="88">
        <f t="shared" si="20"/>
        <v>0</v>
      </c>
      <c r="T32" s="88">
        <f t="shared" si="20"/>
        <v>0</v>
      </c>
      <c r="U32" s="88">
        <f t="shared" si="20"/>
        <v>0</v>
      </c>
      <c r="V32" s="88">
        <f t="shared" si="20"/>
        <v>0</v>
      </c>
      <c r="W32" s="106"/>
      <c r="X32" s="88">
        <f t="shared" ref="X32:X37" si="21">+L32-SUM(E32:K32)</f>
        <v>0</v>
      </c>
      <c r="Y32" s="98"/>
      <c r="Z32" s="322">
        <f>+L32-'A3'!AA98</f>
        <v>0</v>
      </c>
      <c r="AA32" s="3"/>
    </row>
    <row r="33" spans="2:27" ht="20.100000000000001" customHeight="1">
      <c r="B33" s="244"/>
      <c r="C33" s="240"/>
      <c r="D33" s="108" t="s">
        <v>52</v>
      </c>
      <c r="E33" s="384"/>
      <c r="F33" s="384"/>
      <c r="G33" s="384"/>
      <c r="H33" s="384"/>
      <c r="I33" s="384"/>
      <c r="J33" s="384"/>
      <c r="K33" s="384"/>
      <c r="L33" s="383">
        <f t="shared" si="19"/>
        <v>0</v>
      </c>
      <c r="M33" s="104"/>
      <c r="N33" s="105"/>
      <c r="O33" s="109"/>
      <c r="P33" s="109"/>
      <c r="Q33" s="109"/>
      <c r="R33" s="109"/>
      <c r="S33" s="109"/>
      <c r="T33" s="109"/>
      <c r="U33" s="109"/>
      <c r="V33" s="109"/>
      <c r="W33" s="106"/>
      <c r="X33" s="88">
        <f t="shared" si="21"/>
        <v>0</v>
      </c>
      <c r="Y33" s="98"/>
      <c r="Z33" s="322">
        <f>+L33-'A3'!AA99</f>
        <v>0</v>
      </c>
      <c r="AA33" s="3"/>
    </row>
    <row r="34" spans="2:27" ht="20.100000000000001" customHeight="1">
      <c r="B34" s="244"/>
      <c r="C34" s="240"/>
      <c r="D34" s="108" t="s">
        <v>53</v>
      </c>
      <c r="E34" s="384"/>
      <c r="F34" s="384"/>
      <c r="G34" s="384"/>
      <c r="H34" s="384"/>
      <c r="I34" s="384"/>
      <c r="J34" s="384"/>
      <c r="K34" s="384"/>
      <c r="L34" s="383">
        <f t="shared" si="19"/>
        <v>0</v>
      </c>
      <c r="M34" s="104"/>
      <c r="N34" s="105"/>
      <c r="O34" s="109"/>
      <c r="P34" s="109"/>
      <c r="Q34" s="109"/>
      <c r="R34" s="109"/>
      <c r="S34" s="109"/>
      <c r="T34" s="109"/>
      <c r="U34" s="109"/>
      <c r="V34" s="109"/>
      <c r="W34" s="106"/>
      <c r="X34" s="88">
        <f t="shared" si="21"/>
        <v>0</v>
      </c>
      <c r="Y34" s="98"/>
      <c r="Z34" s="322">
        <f>+L34-'A3'!AA100</f>
        <v>0</v>
      </c>
      <c r="AA34" s="3"/>
    </row>
    <row r="35" spans="2:27" ht="20.100000000000001" customHeight="1">
      <c r="B35" s="244"/>
      <c r="C35" s="240"/>
      <c r="D35" s="107" t="s">
        <v>11</v>
      </c>
      <c r="E35" s="384"/>
      <c r="F35" s="384"/>
      <c r="G35" s="384"/>
      <c r="H35" s="384"/>
      <c r="I35" s="384"/>
      <c r="J35" s="384"/>
      <c r="K35" s="384"/>
      <c r="L35" s="383">
        <f t="shared" si="19"/>
        <v>0</v>
      </c>
      <c r="M35" s="104"/>
      <c r="N35" s="105"/>
      <c r="O35" s="109"/>
      <c r="P35" s="109"/>
      <c r="Q35" s="109"/>
      <c r="R35" s="109"/>
      <c r="S35" s="109"/>
      <c r="T35" s="109"/>
      <c r="U35" s="109"/>
      <c r="V35" s="109"/>
      <c r="W35" s="106"/>
      <c r="X35" s="88">
        <f t="shared" si="21"/>
        <v>0</v>
      </c>
      <c r="Y35" s="98"/>
      <c r="Z35" s="322">
        <f>+L35-'A3'!AA101</f>
        <v>0</v>
      </c>
      <c r="AA35" s="3"/>
    </row>
    <row r="36" spans="2:27" ht="20.100000000000001" customHeight="1">
      <c r="B36" s="244"/>
      <c r="C36" s="240"/>
      <c r="D36" s="107" t="s">
        <v>12</v>
      </c>
      <c r="E36" s="384"/>
      <c r="F36" s="384"/>
      <c r="G36" s="384"/>
      <c r="H36" s="384"/>
      <c r="I36" s="384"/>
      <c r="J36" s="384"/>
      <c r="K36" s="384"/>
      <c r="L36" s="383">
        <f t="shared" si="19"/>
        <v>0</v>
      </c>
      <c r="M36" s="104"/>
      <c r="N36" s="105"/>
      <c r="O36" s="109"/>
      <c r="P36" s="109"/>
      <c r="Q36" s="109"/>
      <c r="R36" s="109"/>
      <c r="S36" s="109"/>
      <c r="T36" s="109"/>
      <c r="U36" s="109"/>
      <c r="V36" s="109"/>
      <c r="W36" s="106"/>
      <c r="X36" s="88">
        <f t="shared" si="21"/>
        <v>0</v>
      </c>
      <c r="Y36" s="98"/>
      <c r="Z36" s="322">
        <f>+L36-'A3'!AA112</f>
        <v>0</v>
      </c>
      <c r="AA36" s="3"/>
    </row>
    <row r="37" spans="2:27" ht="30" customHeight="1">
      <c r="B37" s="244"/>
      <c r="C37" s="240"/>
      <c r="D37" s="241" t="s">
        <v>41</v>
      </c>
      <c r="E37" s="396">
        <f t="shared" ref="E37:J37" si="22">+E32+E35+E36</f>
        <v>0</v>
      </c>
      <c r="F37" s="396">
        <f t="shared" si="22"/>
        <v>0</v>
      </c>
      <c r="G37" s="396">
        <f t="shared" si="22"/>
        <v>0</v>
      </c>
      <c r="H37" s="396">
        <f t="shared" si="22"/>
        <v>0</v>
      </c>
      <c r="I37" s="396">
        <f t="shared" si="22"/>
        <v>0</v>
      </c>
      <c r="J37" s="396">
        <f t="shared" si="22"/>
        <v>0</v>
      </c>
      <c r="K37" s="396">
        <f>+K32+K35+K36</f>
        <v>0</v>
      </c>
      <c r="L37" s="388">
        <f t="shared" si="19"/>
        <v>0</v>
      </c>
      <c r="M37" s="104"/>
      <c r="N37" s="105"/>
      <c r="O37" s="88">
        <f t="shared" ref="O37:V37" si="23">+E37-E32-E36-E35</f>
        <v>0</v>
      </c>
      <c r="P37" s="88">
        <f t="shared" si="23"/>
        <v>0</v>
      </c>
      <c r="Q37" s="88">
        <f t="shared" si="23"/>
        <v>0</v>
      </c>
      <c r="R37" s="88">
        <f t="shared" si="23"/>
        <v>0</v>
      </c>
      <c r="S37" s="88">
        <f t="shared" si="23"/>
        <v>0</v>
      </c>
      <c r="T37" s="88">
        <f t="shared" si="23"/>
        <v>0</v>
      </c>
      <c r="U37" s="88">
        <f t="shared" si="23"/>
        <v>0</v>
      </c>
      <c r="V37" s="88">
        <f t="shared" si="23"/>
        <v>0</v>
      </c>
      <c r="W37" s="106"/>
      <c r="X37" s="88">
        <f t="shared" si="21"/>
        <v>0</v>
      </c>
      <c r="Y37" s="98"/>
      <c r="Z37" s="322">
        <f>+L37-'A3'!AA115</f>
        <v>0</v>
      </c>
      <c r="AA37" s="3"/>
    </row>
    <row r="38" spans="2:27" ht="30" customHeight="1">
      <c r="B38" s="244"/>
      <c r="C38" s="240"/>
      <c r="D38" s="241" t="s">
        <v>17</v>
      </c>
      <c r="E38" s="395"/>
      <c r="F38" s="395"/>
      <c r="G38" s="395"/>
      <c r="H38" s="395"/>
      <c r="I38" s="395"/>
      <c r="J38" s="395"/>
      <c r="K38" s="395"/>
      <c r="L38" s="383"/>
      <c r="M38" s="104"/>
      <c r="N38" s="105"/>
      <c r="O38" s="109"/>
      <c r="P38" s="109"/>
      <c r="Q38" s="109"/>
      <c r="R38" s="109"/>
      <c r="S38" s="109"/>
      <c r="T38" s="109"/>
      <c r="U38" s="109"/>
      <c r="V38" s="109"/>
      <c r="W38" s="106"/>
      <c r="X38" s="109"/>
      <c r="Y38" s="98"/>
      <c r="Z38" s="323"/>
      <c r="AA38" s="3"/>
    </row>
    <row r="39" spans="2:27" ht="20.100000000000001" customHeight="1">
      <c r="B39" s="244"/>
      <c r="C39" s="240"/>
      <c r="D39" s="107" t="s">
        <v>10</v>
      </c>
      <c r="E39" s="385">
        <f t="shared" ref="E39:K39" si="24">SUM(E40:E41)</f>
        <v>0</v>
      </c>
      <c r="F39" s="385">
        <f t="shared" si="24"/>
        <v>0</v>
      </c>
      <c r="G39" s="385">
        <f t="shared" si="24"/>
        <v>0</v>
      </c>
      <c r="H39" s="385">
        <f t="shared" si="24"/>
        <v>0</v>
      </c>
      <c r="I39" s="385">
        <f t="shared" si="24"/>
        <v>0</v>
      </c>
      <c r="J39" s="385">
        <f t="shared" si="24"/>
        <v>0</v>
      </c>
      <c r="K39" s="385">
        <f t="shared" si="24"/>
        <v>0</v>
      </c>
      <c r="L39" s="383">
        <f t="shared" ref="L39:L45" si="25">+SUM(E39:K39)</f>
        <v>0</v>
      </c>
      <c r="M39" s="104"/>
      <c r="N39" s="105"/>
      <c r="O39" s="88">
        <f t="shared" ref="O39:V39" si="26">+E39-SUM(E40:E41)</f>
        <v>0</v>
      </c>
      <c r="P39" s="88">
        <f t="shared" si="26"/>
        <v>0</v>
      </c>
      <c r="Q39" s="88">
        <f t="shared" si="26"/>
        <v>0</v>
      </c>
      <c r="R39" s="88">
        <f t="shared" si="26"/>
        <v>0</v>
      </c>
      <c r="S39" s="88">
        <f t="shared" si="26"/>
        <v>0</v>
      </c>
      <c r="T39" s="88">
        <f t="shared" si="26"/>
        <v>0</v>
      </c>
      <c r="U39" s="88">
        <f t="shared" si="26"/>
        <v>0</v>
      </c>
      <c r="V39" s="88">
        <f t="shared" si="26"/>
        <v>0</v>
      </c>
      <c r="W39" s="106"/>
      <c r="X39" s="88">
        <f t="shared" ref="X39:X46" si="27">+L39-SUM(E39:K39)</f>
        <v>0</v>
      </c>
      <c r="Y39" s="98"/>
      <c r="Z39" s="322">
        <f>+L39-'A3'!AA122</f>
        <v>0</v>
      </c>
      <c r="AA39" s="3"/>
    </row>
    <row r="40" spans="2:27" ht="20.100000000000001" customHeight="1">
      <c r="B40" s="244"/>
      <c r="C40" s="240"/>
      <c r="D40" s="108" t="s">
        <v>52</v>
      </c>
      <c r="E40" s="384"/>
      <c r="F40" s="384"/>
      <c r="G40" s="384"/>
      <c r="H40" s="384"/>
      <c r="I40" s="384"/>
      <c r="J40" s="384"/>
      <c r="K40" s="384"/>
      <c r="L40" s="383">
        <f t="shared" si="25"/>
        <v>0</v>
      </c>
      <c r="M40" s="104"/>
      <c r="N40" s="105"/>
      <c r="O40" s="109"/>
      <c r="P40" s="109"/>
      <c r="Q40" s="109"/>
      <c r="R40" s="109"/>
      <c r="S40" s="109"/>
      <c r="T40" s="109"/>
      <c r="U40" s="109"/>
      <c r="V40" s="109"/>
      <c r="W40" s="106"/>
      <c r="X40" s="88">
        <f t="shared" si="27"/>
        <v>0</v>
      </c>
      <c r="Y40" s="98"/>
      <c r="Z40" s="322">
        <f>+L40-'A3'!AA123</f>
        <v>0</v>
      </c>
      <c r="AA40" s="3"/>
    </row>
    <row r="41" spans="2:27" ht="20.100000000000001" customHeight="1">
      <c r="B41" s="244"/>
      <c r="C41" s="240"/>
      <c r="D41" s="108" t="s">
        <v>53</v>
      </c>
      <c r="E41" s="384"/>
      <c r="F41" s="384"/>
      <c r="G41" s="384"/>
      <c r="H41" s="384"/>
      <c r="I41" s="384"/>
      <c r="J41" s="384"/>
      <c r="K41" s="384"/>
      <c r="L41" s="383">
        <f t="shared" si="25"/>
        <v>0</v>
      </c>
      <c r="M41" s="104"/>
      <c r="N41" s="105"/>
      <c r="O41" s="109"/>
      <c r="P41" s="109"/>
      <c r="Q41" s="109"/>
      <c r="R41" s="109"/>
      <c r="S41" s="109"/>
      <c r="T41" s="109"/>
      <c r="U41" s="109"/>
      <c r="V41" s="109"/>
      <c r="W41" s="106"/>
      <c r="X41" s="88">
        <f t="shared" si="27"/>
        <v>0</v>
      </c>
      <c r="Y41" s="1"/>
      <c r="Z41" s="322">
        <f>+L41-'A3'!AA124</f>
        <v>0</v>
      </c>
      <c r="AA41" s="1"/>
    </row>
    <row r="42" spans="2:27" ht="20.100000000000001" customHeight="1">
      <c r="B42" s="244"/>
      <c r="C42" s="240"/>
      <c r="D42" s="107" t="s">
        <v>11</v>
      </c>
      <c r="E42" s="384"/>
      <c r="F42" s="384"/>
      <c r="G42" s="384"/>
      <c r="H42" s="384"/>
      <c r="I42" s="384"/>
      <c r="J42" s="384"/>
      <c r="K42" s="384"/>
      <c r="L42" s="383">
        <f t="shared" si="25"/>
        <v>0</v>
      </c>
      <c r="M42" s="104"/>
      <c r="N42" s="105"/>
      <c r="O42" s="109"/>
      <c r="P42" s="109"/>
      <c r="Q42" s="109"/>
      <c r="R42" s="109"/>
      <c r="S42" s="109"/>
      <c r="T42" s="109"/>
      <c r="U42" s="109"/>
      <c r="V42" s="109"/>
      <c r="W42" s="106"/>
      <c r="X42" s="88">
        <f t="shared" si="27"/>
        <v>0</v>
      </c>
      <c r="Y42" s="98"/>
      <c r="Z42" s="322">
        <f>+L42-'A3'!AA125</f>
        <v>0</v>
      </c>
      <c r="AA42" s="3"/>
    </row>
    <row r="43" spans="2:27" ht="20.100000000000001" customHeight="1">
      <c r="B43" s="244"/>
      <c r="C43" s="240"/>
      <c r="D43" s="107" t="s">
        <v>12</v>
      </c>
      <c r="E43" s="384"/>
      <c r="F43" s="384"/>
      <c r="G43" s="384"/>
      <c r="H43" s="384"/>
      <c r="I43" s="384"/>
      <c r="J43" s="384"/>
      <c r="K43" s="384"/>
      <c r="L43" s="383">
        <f t="shared" si="25"/>
        <v>0</v>
      </c>
      <c r="M43" s="104"/>
      <c r="N43" s="105"/>
      <c r="O43" s="109"/>
      <c r="P43" s="109"/>
      <c r="Q43" s="109"/>
      <c r="R43" s="109"/>
      <c r="S43" s="109"/>
      <c r="T43" s="109"/>
      <c r="U43" s="109"/>
      <c r="V43" s="109"/>
      <c r="W43" s="106"/>
      <c r="X43" s="88">
        <f t="shared" si="27"/>
        <v>0</v>
      </c>
      <c r="Y43" s="98"/>
      <c r="Z43" s="322">
        <f>+L43-'A3'!AA136</f>
        <v>0</v>
      </c>
      <c r="AA43" s="3"/>
    </row>
    <row r="44" spans="2:27" ht="30" customHeight="1">
      <c r="B44" s="244"/>
      <c r="C44" s="240"/>
      <c r="D44" s="241" t="s">
        <v>17</v>
      </c>
      <c r="E44" s="422">
        <f t="shared" ref="E44:J44" si="28">+E39+E42+E43</f>
        <v>0</v>
      </c>
      <c r="F44" s="422">
        <f t="shared" si="28"/>
        <v>0</v>
      </c>
      <c r="G44" s="422">
        <f t="shared" si="28"/>
        <v>0</v>
      </c>
      <c r="H44" s="422">
        <f t="shared" si="28"/>
        <v>0</v>
      </c>
      <c r="I44" s="422">
        <f t="shared" si="28"/>
        <v>0</v>
      </c>
      <c r="J44" s="422">
        <f t="shared" si="28"/>
        <v>0</v>
      </c>
      <c r="K44" s="422">
        <f>+K39+K42+K43</f>
        <v>0</v>
      </c>
      <c r="L44" s="388">
        <f t="shared" si="25"/>
        <v>0</v>
      </c>
      <c r="M44" s="104"/>
      <c r="N44" s="105"/>
      <c r="O44" s="88">
        <f t="shared" ref="O44:V44" si="29">+E44-E39-E43-E42</f>
        <v>0</v>
      </c>
      <c r="P44" s="88">
        <f t="shared" si="29"/>
        <v>0</v>
      </c>
      <c r="Q44" s="88">
        <f t="shared" si="29"/>
        <v>0</v>
      </c>
      <c r="R44" s="88">
        <f t="shared" si="29"/>
        <v>0</v>
      </c>
      <c r="S44" s="88">
        <f t="shared" si="29"/>
        <v>0</v>
      </c>
      <c r="T44" s="88">
        <f t="shared" si="29"/>
        <v>0</v>
      </c>
      <c r="U44" s="88">
        <f t="shared" si="29"/>
        <v>0</v>
      </c>
      <c r="V44" s="88">
        <f t="shared" si="29"/>
        <v>0</v>
      </c>
      <c r="W44" s="106"/>
      <c r="X44" s="88">
        <f t="shared" si="27"/>
        <v>0</v>
      </c>
      <c r="Y44" s="98"/>
      <c r="Z44" s="322">
        <f>+L44-'A3'!AA139</f>
        <v>0</v>
      </c>
      <c r="AA44" s="3"/>
    </row>
    <row r="45" spans="2:27" ht="20.100000000000001" customHeight="1">
      <c r="B45" s="244"/>
      <c r="C45" s="240"/>
      <c r="D45" s="107" t="s">
        <v>122</v>
      </c>
      <c r="E45" s="384"/>
      <c r="F45" s="384"/>
      <c r="G45" s="384"/>
      <c r="H45" s="384"/>
      <c r="I45" s="384"/>
      <c r="J45" s="384"/>
      <c r="K45" s="384"/>
      <c r="L45" s="383">
        <f t="shared" si="25"/>
        <v>0</v>
      </c>
      <c r="M45" s="104"/>
      <c r="N45" s="105"/>
      <c r="O45" s="88"/>
      <c r="P45" s="88"/>
      <c r="Q45" s="88"/>
      <c r="R45" s="88"/>
      <c r="S45" s="88"/>
      <c r="T45" s="88"/>
      <c r="U45" s="88"/>
      <c r="V45" s="88"/>
      <c r="W45" s="106"/>
      <c r="X45" s="88">
        <f t="shared" si="27"/>
        <v>0</v>
      </c>
      <c r="Y45" s="98"/>
      <c r="Z45" s="322">
        <f>+L45-'A3'!AA145</f>
        <v>0</v>
      </c>
      <c r="AA45" s="3"/>
    </row>
    <row r="46" spans="2:27" ht="30" customHeight="1">
      <c r="B46" s="244"/>
      <c r="C46" s="240"/>
      <c r="D46" s="241" t="s">
        <v>18</v>
      </c>
      <c r="E46" s="423">
        <f>+SUM(E16,E23,E30,E37,E44,E45)</f>
        <v>0</v>
      </c>
      <c r="F46" s="423">
        <f t="shared" ref="F46:K46" si="30">+SUM(F16,F23,F30,F37,F44,F45)</f>
        <v>0</v>
      </c>
      <c r="G46" s="423">
        <f t="shared" si="30"/>
        <v>0</v>
      </c>
      <c r="H46" s="423">
        <f t="shared" si="30"/>
        <v>0</v>
      </c>
      <c r="I46" s="423">
        <f t="shared" si="30"/>
        <v>0</v>
      </c>
      <c r="J46" s="423">
        <f t="shared" si="30"/>
        <v>0</v>
      </c>
      <c r="K46" s="423">
        <f t="shared" si="30"/>
        <v>0</v>
      </c>
      <c r="L46" s="388">
        <f>+SUM(E46:K46)</f>
        <v>0</v>
      </c>
      <c r="M46" s="104"/>
      <c r="N46" s="105"/>
      <c r="O46" s="88">
        <f t="shared" ref="O46:V46" si="31">+E46-SUM(E16,E23,E30,E37,E44,E45)</f>
        <v>0</v>
      </c>
      <c r="P46" s="88">
        <f t="shared" si="31"/>
        <v>0</v>
      </c>
      <c r="Q46" s="88">
        <f t="shared" si="31"/>
        <v>0</v>
      </c>
      <c r="R46" s="88">
        <f t="shared" si="31"/>
        <v>0</v>
      </c>
      <c r="S46" s="88">
        <f t="shared" si="31"/>
        <v>0</v>
      </c>
      <c r="T46" s="88">
        <f t="shared" si="31"/>
        <v>0</v>
      </c>
      <c r="U46" s="88">
        <f t="shared" si="31"/>
        <v>0</v>
      </c>
      <c r="V46" s="88">
        <f t="shared" si="31"/>
        <v>0</v>
      </c>
      <c r="W46" s="106"/>
      <c r="X46" s="88">
        <f t="shared" si="27"/>
        <v>0</v>
      </c>
      <c r="Y46" s="98"/>
      <c r="Z46" s="322">
        <f>+L46-'A3'!AA148</f>
        <v>0</v>
      </c>
      <c r="AA46" s="3"/>
    </row>
    <row r="47" spans="2:27" ht="15">
      <c r="B47" s="247"/>
      <c r="C47" s="254"/>
      <c r="D47" s="255"/>
      <c r="E47" s="256"/>
      <c r="F47" s="256"/>
      <c r="G47" s="256"/>
      <c r="H47" s="256"/>
      <c r="I47" s="256"/>
      <c r="J47" s="256"/>
      <c r="K47" s="256"/>
      <c r="L47" s="257"/>
      <c r="M47" s="258"/>
      <c r="N47" s="105"/>
      <c r="O47" s="259"/>
      <c r="P47" s="259"/>
      <c r="Q47" s="259"/>
      <c r="R47" s="259"/>
      <c r="S47" s="259"/>
      <c r="T47" s="259"/>
      <c r="U47" s="259"/>
      <c r="V47" s="259"/>
      <c r="W47" s="106"/>
      <c r="X47" s="259"/>
      <c r="Y47" s="98"/>
      <c r="Z47" s="324"/>
      <c r="AA47" s="3"/>
    </row>
    <row r="48" spans="2:27" ht="33.950000000000003" customHeight="1">
      <c r="B48" s="507" t="s">
        <v>126</v>
      </c>
      <c r="C48" s="508"/>
      <c r="D48" s="508"/>
      <c r="E48" s="508"/>
      <c r="F48" s="508"/>
      <c r="G48" s="508"/>
      <c r="H48" s="508"/>
      <c r="I48" s="508"/>
      <c r="J48" s="508"/>
      <c r="K48" s="508"/>
      <c r="L48" s="508"/>
      <c r="M48" s="110"/>
      <c r="N48" s="111"/>
      <c r="O48" s="1"/>
      <c r="P48" s="1"/>
      <c r="Q48" s="1"/>
      <c r="R48" s="1"/>
      <c r="S48" s="1"/>
      <c r="T48" s="1"/>
      <c r="U48" s="1"/>
      <c r="V48" s="1"/>
      <c r="W48" s="98"/>
      <c r="X48" s="98"/>
      <c r="Y48" s="98"/>
      <c r="Z48" s="1"/>
      <c r="AA48" s="3"/>
    </row>
  </sheetData>
  <sheetProtection algorithmName="SHA-512" hashValue="PiwuAZmEU+R8Rnm6F/qq4mhnegb3/WDQqeo2EjwEJPoKgQtkRRm7sBSeVEANTs7fdyLZfm8kWWYRjhc3YaoroQ==" saltValue="WHRWnZV1JZ5Z8cb7jP5Mng==" spinCount="100000" sheet="1" objects="1" scenarios="1"/>
  <mergeCells count="26">
    <mergeCell ref="C2:M2"/>
    <mergeCell ref="C3:M3"/>
    <mergeCell ref="C4:M4"/>
    <mergeCell ref="L7:M9"/>
    <mergeCell ref="E8:E9"/>
    <mergeCell ref="F8:F9"/>
    <mergeCell ref="G8:H8"/>
    <mergeCell ref="I8:J8"/>
    <mergeCell ref="C5:M5"/>
    <mergeCell ref="C6:D6"/>
    <mergeCell ref="B48:L48"/>
    <mergeCell ref="Q2:Z3"/>
    <mergeCell ref="O7:P7"/>
    <mergeCell ref="Q7:T7"/>
    <mergeCell ref="U7:U9"/>
    <mergeCell ref="V7:V9"/>
    <mergeCell ref="O5:Z5"/>
    <mergeCell ref="E6:M6"/>
    <mergeCell ref="E7:F7"/>
    <mergeCell ref="G7:J7"/>
    <mergeCell ref="K7:K9"/>
    <mergeCell ref="Z7:Z9"/>
    <mergeCell ref="O8:O9"/>
    <mergeCell ref="P8:P9"/>
    <mergeCell ref="Q8:R8"/>
    <mergeCell ref="S8:T8"/>
  </mergeCells>
  <conditionalFormatting sqref="E6:G6 K6:M6">
    <cfRule type="expression" dxfId="100" priority="5" stopIfTrue="1">
      <formula>COUNTA(E10:L46)&lt;&gt;COUNTIF(E10:L46,"&gt;=0")</formula>
    </cfRule>
  </conditionalFormatting>
  <conditionalFormatting sqref="E11:L46">
    <cfRule type="expression" dxfId="99" priority="3" stopIfTrue="1">
      <formula>AND(E11&lt;&gt;"",OR(E11&lt;0,NOT(ISNUMBER(E11))))</formula>
    </cfRule>
  </conditionalFormatting>
  <conditionalFormatting sqref="H6:J6">
    <cfRule type="expression" dxfId="98" priority="7" stopIfTrue="1">
      <formula>COUNTA(H10:N46)&lt;&gt;COUNTIF(H10:N46,"&gt;=0")</formula>
    </cfRule>
  </conditionalFormatting>
  <conditionalFormatting sqref="O10:Z47">
    <cfRule type="expression" dxfId="97" priority="6" stopIfTrue="1">
      <formula>ABS(O10)&gt;10</formula>
    </cfRule>
  </conditionalFormatting>
  <conditionalFormatting sqref="P2">
    <cfRule type="expression" dxfId="96" priority="2">
      <formula>MAX(O10:Z47) &gt;5</formula>
    </cfRule>
  </conditionalFormatting>
  <conditionalFormatting sqref="P3">
    <cfRule type="expression" dxfId="95" priority="1">
      <formula>MIN(O10:Z47) &lt;-5</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outlinePr summaryBelow="0" summaryRight="0"/>
  </sheetPr>
  <dimension ref="A1:CT84"/>
  <sheetViews>
    <sheetView showGridLines="0" zoomScale="40" zoomScaleNormal="40" workbookViewId="0">
      <pane xSplit="4" ySplit="7" topLeftCell="O12" activePane="bottomRight" state="frozen"/>
      <selection pane="topRight" activeCell="E1" sqref="E1"/>
      <selection pane="bottomLeft" activeCell="A8" sqref="A8"/>
      <selection pane="bottomRight" activeCell="Q67" sqref="Q67"/>
    </sheetView>
  </sheetViews>
  <sheetFormatPr defaultColWidth="0" defaultRowHeight="12" zeroHeight="1"/>
  <cols>
    <col min="1" max="1" width="1.7109375" style="261" customWidth="1"/>
    <col min="2" max="2" width="20.7109375" style="261" customWidth="1"/>
    <col min="3" max="3" width="50.7109375" style="224" customWidth="1"/>
    <col min="4" max="43" width="20.7109375" style="261" customWidth="1"/>
    <col min="44" max="44" width="20.7109375" style="209" customWidth="1"/>
    <col min="45" max="45" width="1.85546875" style="209" customWidth="1"/>
    <col min="46" max="46" width="1.7109375" style="261" customWidth="1"/>
    <col min="47" max="87" width="20.7109375" style="261" customWidth="1"/>
    <col min="88" max="88" width="4" style="261" customWidth="1"/>
    <col min="89" max="89" width="20.7109375" style="261" customWidth="1"/>
    <col min="90" max="90" width="9.140625" style="261" customWidth="1"/>
    <col min="91" max="98" width="9.140625" style="261" hidden="1" customWidth="1"/>
    <col min="99" max="16384" width="0" style="261" hidden="1"/>
  </cols>
  <sheetData>
    <row r="1" spans="1:89" s="7" customFormat="1" ht="20.100000000000001" customHeight="1">
      <c r="B1" s="4" t="s">
        <v>80</v>
      </c>
      <c r="D1" s="5"/>
      <c r="E1" s="5"/>
      <c r="F1" s="5"/>
      <c r="G1" s="5"/>
      <c r="H1" s="5"/>
      <c r="I1" s="5"/>
      <c r="J1" s="5"/>
      <c r="K1" s="5"/>
      <c r="L1" s="5"/>
      <c r="M1" s="5"/>
      <c r="N1" s="5"/>
      <c r="O1" s="5"/>
      <c r="P1" s="71"/>
      <c r="Q1" s="71"/>
      <c r="R1" s="71"/>
      <c r="S1" s="71"/>
      <c r="T1" s="71"/>
      <c r="U1" s="71"/>
      <c r="V1" s="71"/>
      <c r="W1" s="71"/>
      <c r="X1" s="71"/>
      <c r="AR1" s="40"/>
      <c r="AU1" s="71"/>
      <c r="AV1" s="71"/>
      <c r="AW1" s="71"/>
      <c r="CF1" s="78"/>
      <c r="CG1" s="72"/>
      <c r="CH1" s="78"/>
      <c r="CI1" s="78"/>
      <c r="CJ1" s="78"/>
      <c r="CK1" s="78"/>
    </row>
    <row r="2" spans="1:89" s="7" customFormat="1" ht="20.100000000000001" customHeight="1">
      <c r="C2" s="462" t="s">
        <v>55</v>
      </c>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c r="AI2" s="462"/>
      <c r="AJ2" s="462"/>
      <c r="AK2" s="462"/>
      <c r="AL2" s="462"/>
      <c r="AM2" s="462"/>
      <c r="AN2" s="462"/>
      <c r="AO2" s="462"/>
      <c r="AP2" s="462"/>
      <c r="AQ2" s="462"/>
      <c r="AR2" s="462"/>
      <c r="AS2" s="2"/>
      <c r="AU2" s="93" t="s">
        <v>56</v>
      </c>
      <c r="AV2" s="94">
        <f>MAX(AU8:CK70)</f>
        <v>0</v>
      </c>
      <c r="AW2" s="493"/>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row>
    <row r="3" spans="1:89" s="7" customFormat="1" ht="20.100000000000001" customHeight="1">
      <c r="C3" s="462" t="s">
        <v>82</v>
      </c>
      <c r="D3" s="462"/>
      <c r="E3" s="462"/>
      <c r="F3" s="462"/>
      <c r="G3" s="462"/>
      <c r="H3" s="462"/>
      <c r="I3" s="462"/>
      <c r="J3" s="462"/>
      <c r="K3" s="462"/>
      <c r="L3" s="462"/>
      <c r="M3" s="462"/>
      <c r="N3" s="462"/>
      <c r="O3" s="462"/>
      <c r="P3" s="462"/>
      <c r="Q3" s="462"/>
      <c r="R3" s="462"/>
      <c r="S3" s="462"/>
      <c r="T3" s="462"/>
      <c r="U3" s="462"/>
      <c r="V3" s="462"/>
      <c r="W3" s="462"/>
      <c r="X3" s="462"/>
      <c r="Y3" s="462"/>
      <c r="Z3" s="462"/>
      <c r="AA3" s="462"/>
      <c r="AB3" s="462"/>
      <c r="AC3" s="462"/>
      <c r="AD3" s="462"/>
      <c r="AE3" s="462"/>
      <c r="AF3" s="462"/>
      <c r="AG3" s="462"/>
      <c r="AH3" s="462"/>
      <c r="AI3" s="462"/>
      <c r="AJ3" s="462"/>
      <c r="AK3" s="462"/>
      <c r="AL3" s="462"/>
      <c r="AM3" s="462"/>
      <c r="AN3" s="462"/>
      <c r="AO3" s="462"/>
      <c r="AP3" s="462"/>
      <c r="AQ3" s="462"/>
      <c r="AR3" s="462"/>
      <c r="AS3" s="2"/>
      <c r="AU3" s="66" t="s">
        <v>57</v>
      </c>
      <c r="AV3" s="95">
        <f>MIN(AU8:CK70)</f>
        <v>0</v>
      </c>
      <c r="AW3" s="493"/>
      <c r="AX3" s="494"/>
      <c r="AY3" s="494"/>
      <c r="AZ3" s="494"/>
      <c r="BA3" s="494"/>
      <c r="BB3" s="494"/>
      <c r="BC3" s="494"/>
      <c r="BD3" s="494"/>
      <c r="BE3" s="494"/>
      <c r="BF3" s="494"/>
      <c r="BG3" s="494"/>
      <c r="BH3" s="494"/>
      <c r="BI3" s="494"/>
      <c r="BJ3" s="494"/>
      <c r="BK3" s="494"/>
      <c r="BL3" s="494"/>
      <c r="BM3" s="494"/>
      <c r="BN3" s="494"/>
      <c r="BO3" s="494"/>
      <c r="BP3" s="494"/>
      <c r="BQ3" s="494"/>
      <c r="BR3" s="494"/>
      <c r="BS3" s="494"/>
      <c r="BT3" s="494"/>
      <c r="BU3" s="494"/>
      <c r="BV3" s="494"/>
      <c r="BW3" s="494"/>
      <c r="BX3" s="494"/>
      <c r="BY3" s="494"/>
      <c r="BZ3" s="494"/>
      <c r="CA3" s="494"/>
      <c r="CB3" s="494"/>
      <c r="CC3" s="494"/>
      <c r="CD3" s="494"/>
      <c r="CE3" s="494"/>
      <c r="CF3" s="494"/>
      <c r="CG3" s="494"/>
      <c r="CH3" s="494"/>
      <c r="CI3" s="494"/>
      <c r="CJ3" s="494"/>
      <c r="CK3" s="494"/>
    </row>
    <row r="4" spans="1:89" s="114" customFormat="1" ht="20.100000000000001" customHeight="1">
      <c r="A4" s="112"/>
      <c r="B4" s="112"/>
      <c r="C4" s="462" t="s">
        <v>168</v>
      </c>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462"/>
      <c r="AN4" s="462"/>
      <c r="AO4" s="462"/>
      <c r="AP4" s="462"/>
      <c r="AQ4" s="462"/>
      <c r="AR4" s="462"/>
      <c r="AS4" s="113"/>
      <c r="AU4" s="7"/>
      <c r="AV4" s="7"/>
      <c r="AW4" s="7"/>
      <c r="AX4" s="75"/>
      <c r="AY4" s="75"/>
      <c r="AZ4" s="75"/>
      <c r="BA4" s="75"/>
      <c r="BB4" s="7"/>
      <c r="BC4" s="72"/>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8"/>
      <c r="CG4" s="72"/>
      <c r="CH4" s="78"/>
      <c r="CI4" s="78"/>
      <c r="CJ4" s="78"/>
      <c r="CK4" s="78"/>
    </row>
    <row r="5" spans="1:89" s="7" customFormat="1" ht="20.100000000000001" customHeight="1">
      <c r="C5" s="462" t="s">
        <v>121</v>
      </c>
      <c r="D5" s="462"/>
      <c r="E5" s="462"/>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c r="AG5" s="462"/>
      <c r="AH5" s="462"/>
      <c r="AI5" s="462"/>
      <c r="AJ5" s="462"/>
      <c r="AK5" s="462"/>
      <c r="AL5" s="462"/>
      <c r="AM5" s="462"/>
      <c r="AN5" s="462"/>
      <c r="AO5" s="462"/>
      <c r="AP5" s="462"/>
      <c r="AQ5" s="462"/>
      <c r="AR5" s="462"/>
      <c r="AS5" s="2"/>
      <c r="AU5" s="516" t="s">
        <v>54</v>
      </c>
      <c r="AV5" s="517"/>
      <c r="AW5" s="517"/>
      <c r="AX5" s="517"/>
      <c r="AY5" s="517"/>
      <c r="AZ5" s="517"/>
      <c r="BA5" s="517"/>
      <c r="BB5" s="517"/>
      <c r="BC5" s="517"/>
      <c r="BD5" s="517"/>
      <c r="BE5" s="517"/>
      <c r="BF5" s="517"/>
      <c r="BG5" s="517"/>
      <c r="BH5" s="517"/>
      <c r="BI5" s="517"/>
      <c r="BJ5" s="517"/>
      <c r="BK5" s="517"/>
      <c r="BL5" s="517"/>
      <c r="BM5" s="517"/>
      <c r="BN5" s="517"/>
      <c r="BO5" s="517"/>
      <c r="BP5" s="517"/>
      <c r="BQ5" s="517"/>
      <c r="BR5" s="517"/>
      <c r="BS5" s="517"/>
      <c r="BT5" s="517"/>
      <c r="BU5" s="517"/>
      <c r="BV5" s="517"/>
      <c r="BW5" s="517"/>
      <c r="BX5" s="517"/>
      <c r="BY5" s="517"/>
      <c r="BZ5" s="517"/>
      <c r="CA5" s="517"/>
      <c r="CB5" s="517"/>
      <c r="CC5" s="517"/>
      <c r="CD5" s="517"/>
      <c r="CE5" s="517"/>
      <c r="CF5" s="517"/>
      <c r="CG5" s="517"/>
      <c r="CH5" s="517"/>
      <c r="CI5" s="517"/>
      <c r="CJ5" s="517"/>
      <c r="CK5" s="518"/>
    </row>
    <row r="6" spans="1:89" s="7" customFormat="1" ht="39.950000000000003" customHeight="1">
      <c r="B6" s="543"/>
      <c r="C6" s="482"/>
      <c r="D6" s="486" t="s">
        <v>87</v>
      </c>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H6" s="486"/>
      <c r="AI6" s="486"/>
      <c r="AJ6" s="486"/>
      <c r="AK6" s="486"/>
      <c r="AL6" s="486"/>
      <c r="AM6" s="486"/>
      <c r="AN6" s="486"/>
      <c r="AO6" s="486"/>
      <c r="AP6" s="486"/>
      <c r="AQ6" s="486"/>
      <c r="AR6" s="486"/>
      <c r="AS6" s="486"/>
      <c r="AX6" s="71"/>
      <c r="AY6" s="71"/>
      <c r="AZ6" s="71"/>
      <c r="BA6" s="71"/>
      <c r="BB6" s="71"/>
      <c r="BC6" s="71"/>
      <c r="BD6" s="71"/>
      <c r="BE6" s="71"/>
      <c r="BG6" s="72"/>
      <c r="CF6" s="78"/>
      <c r="CH6" s="78"/>
      <c r="CI6" s="78"/>
      <c r="CJ6" s="78"/>
      <c r="CK6" s="78"/>
    </row>
    <row r="7" spans="1:89" s="11" customFormat="1" ht="27.95" customHeight="1">
      <c r="A7" s="12"/>
      <c r="B7" s="62"/>
      <c r="C7" s="115" t="s">
        <v>0</v>
      </c>
      <c r="D7" s="116" t="s">
        <v>145</v>
      </c>
      <c r="E7" s="117" t="s">
        <v>66</v>
      </c>
      <c r="F7" s="117" t="s">
        <v>7</v>
      </c>
      <c r="G7" s="117" t="s">
        <v>108</v>
      </c>
      <c r="H7" s="117" t="s">
        <v>67</v>
      </c>
      <c r="I7" s="117" t="s">
        <v>23</v>
      </c>
      <c r="J7" s="117" t="s">
        <v>6</v>
      </c>
      <c r="K7" s="117" t="s">
        <v>5</v>
      </c>
      <c r="L7" s="117" t="s">
        <v>65</v>
      </c>
      <c r="M7" s="117" t="s">
        <v>35</v>
      </c>
      <c r="N7" s="117" t="s">
        <v>68</v>
      </c>
      <c r="O7" s="117" t="s">
        <v>24</v>
      </c>
      <c r="P7" s="117" t="s">
        <v>21</v>
      </c>
      <c r="Q7" s="118" t="s">
        <v>19</v>
      </c>
      <c r="R7" s="117" t="s">
        <v>4</v>
      </c>
      <c r="S7" s="117" t="s">
        <v>25</v>
      </c>
      <c r="T7" s="117" t="s">
        <v>26</v>
      </c>
      <c r="U7" s="117" t="s">
        <v>36</v>
      </c>
      <c r="V7" s="117" t="s">
        <v>69</v>
      </c>
      <c r="W7" s="117" t="s">
        <v>37</v>
      </c>
      <c r="X7" s="117" t="s">
        <v>3</v>
      </c>
      <c r="Y7" s="117" t="s">
        <v>27</v>
      </c>
      <c r="Z7" s="117" t="s">
        <v>28</v>
      </c>
      <c r="AA7" s="117" t="s">
        <v>70</v>
      </c>
      <c r="AB7" s="117" t="s">
        <v>39</v>
      </c>
      <c r="AC7" s="117" t="s">
        <v>38</v>
      </c>
      <c r="AD7" s="117" t="s">
        <v>71</v>
      </c>
      <c r="AE7" s="117" t="s">
        <v>29</v>
      </c>
      <c r="AF7" s="117" t="s">
        <v>30</v>
      </c>
      <c r="AG7" s="117" t="s">
        <v>109</v>
      </c>
      <c r="AH7" s="117" t="s">
        <v>31</v>
      </c>
      <c r="AI7" s="117" t="s">
        <v>72</v>
      </c>
      <c r="AJ7" s="117" t="s">
        <v>22</v>
      </c>
      <c r="AK7" s="117" t="s">
        <v>40</v>
      </c>
      <c r="AL7" s="117" t="s">
        <v>32</v>
      </c>
      <c r="AM7" s="117" t="s">
        <v>118</v>
      </c>
      <c r="AN7" s="117" t="s">
        <v>33</v>
      </c>
      <c r="AO7" s="118" t="s">
        <v>2</v>
      </c>
      <c r="AP7" s="117" t="s">
        <v>34</v>
      </c>
      <c r="AQ7" s="119" t="s">
        <v>110</v>
      </c>
      <c r="AR7" s="120" t="s">
        <v>8</v>
      </c>
      <c r="AS7" s="121"/>
      <c r="AU7" s="122" t="str">
        <f t="shared" ref="AU7:CI7" si="0">+D7</f>
        <v>AED</v>
      </c>
      <c r="AV7" s="122" t="str">
        <f t="shared" si="0"/>
        <v>ARS</v>
      </c>
      <c r="AW7" s="122" t="str">
        <f t="shared" si="0"/>
        <v>AUD</v>
      </c>
      <c r="AX7" s="122" t="str">
        <f t="shared" si="0"/>
        <v>BGN</v>
      </c>
      <c r="AY7" s="122" t="str">
        <f t="shared" si="0"/>
        <v>BHD</v>
      </c>
      <c r="AZ7" s="122" t="str">
        <f t="shared" si="0"/>
        <v>BRL</v>
      </c>
      <c r="BA7" s="122" t="str">
        <f t="shared" si="0"/>
        <v>CAD</v>
      </c>
      <c r="BB7" s="122" t="str">
        <f t="shared" si="0"/>
        <v>CHF</v>
      </c>
      <c r="BC7" s="122" t="str">
        <f t="shared" si="0"/>
        <v>CLP</v>
      </c>
      <c r="BD7" s="122" t="str">
        <f t="shared" si="0"/>
        <v>CNY</v>
      </c>
      <c r="BE7" s="122" t="str">
        <f t="shared" si="0"/>
        <v>COP</v>
      </c>
      <c r="BF7" s="122" t="str">
        <f t="shared" si="0"/>
        <v>CZK</v>
      </c>
      <c r="BG7" s="122" t="str">
        <f t="shared" si="0"/>
        <v>DKK</v>
      </c>
      <c r="BH7" s="122" t="str">
        <f t="shared" si="0"/>
        <v>EUR</v>
      </c>
      <c r="BI7" s="122" t="str">
        <f t="shared" si="0"/>
        <v>GBP</v>
      </c>
      <c r="BJ7" s="122" t="str">
        <f t="shared" si="0"/>
        <v>HKD</v>
      </c>
      <c r="BK7" s="122" t="str">
        <f t="shared" si="0"/>
        <v>HUF</v>
      </c>
      <c r="BL7" s="122" t="str">
        <f t="shared" si="0"/>
        <v>IDR</v>
      </c>
      <c r="BM7" s="122" t="str">
        <f t="shared" si="0"/>
        <v>ILS</v>
      </c>
      <c r="BN7" s="122" t="str">
        <f t="shared" si="0"/>
        <v>INR</v>
      </c>
      <c r="BO7" s="122" t="str">
        <f t="shared" si="0"/>
        <v>JPY</v>
      </c>
      <c r="BP7" s="122" t="str">
        <f t="shared" si="0"/>
        <v>KRW</v>
      </c>
      <c r="BQ7" s="122" t="str">
        <f t="shared" si="0"/>
        <v>MXN</v>
      </c>
      <c r="BR7" s="122" t="str">
        <f t="shared" si="0"/>
        <v>MYR</v>
      </c>
      <c r="BS7" s="122" t="str">
        <f t="shared" si="0"/>
        <v>NOK</v>
      </c>
      <c r="BT7" s="122" t="str">
        <f t="shared" si="0"/>
        <v>NZD</v>
      </c>
      <c r="BU7" s="122" t="str">
        <f t="shared" si="0"/>
        <v>PEN</v>
      </c>
      <c r="BV7" s="122" t="str">
        <f t="shared" si="0"/>
        <v>PHP</v>
      </c>
      <c r="BW7" s="122" t="str">
        <f t="shared" si="0"/>
        <v>PLN</v>
      </c>
      <c r="BX7" s="122" t="str">
        <f t="shared" si="0"/>
        <v>RON</v>
      </c>
      <c r="BY7" s="122" t="str">
        <f t="shared" si="0"/>
        <v>RUB</v>
      </c>
      <c r="BZ7" s="122" t="str">
        <f t="shared" si="0"/>
        <v>SAR</v>
      </c>
      <c r="CA7" s="122" t="str">
        <f t="shared" si="0"/>
        <v>SEK</v>
      </c>
      <c r="CB7" s="122" t="str">
        <f t="shared" si="0"/>
        <v>SGD</v>
      </c>
      <c r="CC7" s="122" t="str">
        <f t="shared" si="0"/>
        <v>THB</v>
      </c>
      <c r="CD7" s="122" t="str">
        <f t="shared" si="0"/>
        <v>TRY</v>
      </c>
      <c r="CE7" s="122" t="str">
        <f t="shared" si="0"/>
        <v>TWD</v>
      </c>
      <c r="CF7" s="122" t="str">
        <f t="shared" si="0"/>
        <v>USD</v>
      </c>
      <c r="CG7" s="122" t="str">
        <f t="shared" si="0"/>
        <v>ZAR</v>
      </c>
      <c r="CH7" s="122" t="str">
        <f t="shared" si="0"/>
        <v>Other</v>
      </c>
      <c r="CI7" s="122" t="str">
        <f t="shared" si="0"/>
        <v>TOT</v>
      </c>
      <c r="CK7" s="123" t="str">
        <f>+CI7</f>
        <v>TOT</v>
      </c>
    </row>
    <row r="8" spans="1:89" s="11" customFormat="1" ht="30" customHeight="1">
      <c r="B8" s="260"/>
      <c r="C8" s="215" t="s">
        <v>73</v>
      </c>
      <c r="D8" s="412"/>
      <c r="E8" s="412"/>
      <c r="F8" s="412"/>
      <c r="G8" s="412"/>
      <c r="H8" s="412"/>
      <c r="I8" s="412"/>
      <c r="J8" s="412"/>
      <c r="K8" s="412"/>
      <c r="L8" s="412"/>
      <c r="M8" s="412"/>
      <c r="N8" s="412"/>
      <c r="O8" s="412"/>
      <c r="P8" s="412"/>
      <c r="Q8" s="412"/>
      <c r="R8" s="412"/>
      <c r="S8" s="412"/>
      <c r="T8" s="412"/>
      <c r="U8" s="412"/>
      <c r="V8" s="412"/>
      <c r="W8" s="412"/>
      <c r="X8" s="412"/>
      <c r="Y8" s="424"/>
      <c r="Z8" s="424"/>
      <c r="AA8" s="424"/>
      <c r="AB8" s="424"/>
      <c r="AC8" s="424"/>
      <c r="AD8" s="424"/>
      <c r="AE8" s="424"/>
      <c r="AF8" s="424"/>
      <c r="AG8" s="424"/>
      <c r="AH8" s="424"/>
      <c r="AI8" s="424"/>
      <c r="AJ8" s="424"/>
      <c r="AK8" s="424"/>
      <c r="AL8" s="424"/>
      <c r="AM8" s="424"/>
      <c r="AN8" s="424"/>
      <c r="AO8" s="424"/>
      <c r="AP8" s="424"/>
      <c r="AQ8" s="424"/>
      <c r="AR8" s="425"/>
      <c r="AS8" s="126"/>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K8" s="124"/>
    </row>
    <row r="9" spans="1:89" s="11" customFormat="1" ht="20.100000000000001" customHeight="1">
      <c r="B9" s="125"/>
      <c r="C9" s="11" t="s">
        <v>10</v>
      </c>
      <c r="D9" s="385">
        <f>SUM(D10:D11)</f>
        <v>0</v>
      </c>
      <c r="E9" s="385">
        <f t="shared" ref="E9:AQ9" si="1">SUM(E10:E11)</f>
        <v>0</v>
      </c>
      <c r="F9" s="385">
        <f t="shared" si="1"/>
        <v>0</v>
      </c>
      <c r="G9" s="385">
        <f t="shared" si="1"/>
        <v>0</v>
      </c>
      <c r="H9" s="385">
        <f t="shared" si="1"/>
        <v>0</v>
      </c>
      <c r="I9" s="385">
        <f t="shared" si="1"/>
        <v>0</v>
      </c>
      <c r="J9" s="385">
        <f t="shared" si="1"/>
        <v>0</v>
      </c>
      <c r="K9" s="385">
        <f t="shared" si="1"/>
        <v>0</v>
      </c>
      <c r="L9" s="385">
        <f t="shared" si="1"/>
        <v>0</v>
      </c>
      <c r="M9" s="385">
        <f t="shared" si="1"/>
        <v>0</v>
      </c>
      <c r="N9" s="385">
        <f t="shared" si="1"/>
        <v>0</v>
      </c>
      <c r="O9" s="385">
        <f t="shared" si="1"/>
        <v>0</v>
      </c>
      <c r="P9" s="385">
        <f t="shared" si="1"/>
        <v>0</v>
      </c>
      <c r="Q9" s="385">
        <f t="shared" si="1"/>
        <v>0</v>
      </c>
      <c r="R9" s="385">
        <f t="shared" si="1"/>
        <v>0</v>
      </c>
      <c r="S9" s="385">
        <f t="shared" si="1"/>
        <v>0</v>
      </c>
      <c r="T9" s="385">
        <f t="shared" si="1"/>
        <v>0</v>
      </c>
      <c r="U9" s="385">
        <f t="shared" si="1"/>
        <v>0</v>
      </c>
      <c r="V9" s="385">
        <f t="shared" si="1"/>
        <v>0</v>
      </c>
      <c r="W9" s="385">
        <f t="shared" si="1"/>
        <v>0</v>
      </c>
      <c r="X9" s="385">
        <f t="shared" si="1"/>
        <v>0</v>
      </c>
      <c r="Y9" s="385">
        <f t="shared" si="1"/>
        <v>0</v>
      </c>
      <c r="Z9" s="385">
        <f t="shared" si="1"/>
        <v>0</v>
      </c>
      <c r="AA9" s="385">
        <f t="shared" si="1"/>
        <v>0</v>
      </c>
      <c r="AB9" s="385">
        <f t="shared" si="1"/>
        <v>0</v>
      </c>
      <c r="AC9" s="385">
        <f t="shared" si="1"/>
        <v>0</v>
      </c>
      <c r="AD9" s="385">
        <f t="shared" si="1"/>
        <v>0</v>
      </c>
      <c r="AE9" s="385">
        <f t="shared" si="1"/>
        <v>0</v>
      </c>
      <c r="AF9" s="385">
        <f t="shared" si="1"/>
        <v>0</v>
      </c>
      <c r="AG9" s="385">
        <f t="shared" si="1"/>
        <v>0</v>
      </c>
      <c r="AH9" s="385">
        <f t="shared" si="1"/>
        <v>0</v>
      </c>
      <c r="AI9" s="385">
        <f t="shared" si="1"/>
        <v>0</v>
      </c>
      <c r="AJ9" s="385">
        <f t="shared" si="1"/>
        <v>0</v>
      </c>
      <c r="AK9" s="385">
        <f t="shared" si="1"/>
        <v>0</v>
      </c>
      <c r="AL9" s="385">
        <f t="shared" si="1"/>
        <v>0</v>
      </c>
      <c r="AM9" s="385">
        <f t="shared" si="1"/>
        <v>0</v>
      </c>
      <c r="AN9" s="385">
        <f t="shared" si="1"/>
        <v>0</v>
      </c>
      <c r="AO9" s="385">
        <f t="shared" si="1"/>
        <v>0</v>
      </c>
      <c r="AP9" s="385">
        <f t="shared" si="1"/>
        <v>0</v>
      </c>
      <c r="AQ9" s="385">
        <f t="shared" si="1"/>
        <v>0</v>
      </c>
      <c r="AR9" s="382">
        <f t="shared" ref="AR9:AR18" si="2">+SUM(D9:AQ9)</f>
        <v>0</v>
      </c>
      <c r="AS9" s="126"/>
      <c r="AU9" s="88">
        <f t="shared" ref="AU9:BP9" si="3">+D9-SUM(D10:D11)</f>
        <v>0</v>
      </c>
      <c r="AV9" s="88">
        <f t="shared" si="3"/>
        <v>0</v>
      </c>
      <c r="AW9" s="88">
        <f t="shared" si="3"/>
        <v>0</v>
      </c>
      <c r="AX9" s="88">
        <f t="shared" si="3"/>
        <v>0</v>
      </c>
      <c r="AY9" s="88">
        <f t="shared" si="3"/>
        <v>0</v>
      </c>
      <c r="AZ9" s="88">
        <f t="shared" si="3"/>
        <v>0</v>
      </c>
      <c r="BA9" s="88">
        <f t="shared" si="3"/>
        <v>0</v>
      </c>
      <c r="BB9" s="88">
        <f t="shared" si="3"/>
        <v>0</v>
      </c>
      <c r="BC9" s="88">
        <f t="shared" si="3"/>
        <v>0</v>
      </c>
      <c r="BD9" s="88">
        <f t="shared" si="3"/>
        <v>0</v>
      </c>
      <c r="BE9" s="88">
        <f t="shared" si="3"/>
        <v>0</v>
      </c>
      <c r="BF9" s="88">
        <f t="shared" si="3"/>
        <v>0</v>
      </c>
      <c r="BG9" s="88">
        <f t="shared" si="3"/>
        <v>0</v>
      </c>
      <c r="BH9" s="88">
        <f t="shared" si="3"/>
        <v>0</v>
      </c>
      <c r="BI9" s="88">
        <f t="shared" si="3"/>
        <v>0</v>
      </c>
      <c r="BJ9" s="88">
        <f t="shared" si="3"/>
        <v>0</v>
      </c>
      <c r="BK9" s="88">
        <f t="shared" si="3"/>
        <v>0</v>
      </c>
      <c r="BL9" s="88">
        <f t="shared" si="3"/>
        <v>0</v>
      </c>
      <c r="BM9" s="88">
        <f t="shared" si="3"/>
        <v>0</v>
      </c>
      <c r="BN9" s="88">
        <f t="shared" si="3"/>
        <v>0</v>
      </c>
      <c r="BO9" s="88">
        <f t="shared" si="3"/>
        <v>0</v>
      </c>
      <c r="BP9" s="88">
        <f t="shared" si="3"/>
        <v>0</v>
      </c>
      <c r="BQ9" s="88">
        <f t="shared" ref="BQ9:CI9" si="4">+Z9-SUM(Z10:Z11)</f>
        <v>0</v>
      </c>
      <c r="BR9" s="88">
        <f t="shared" si="4"/>
        <v>0</v>
      </c>
      <c r="BS9" s="88">
        <f t="shared" si="4"/>
        <v>0</v>
      </c>
      <c r="BT9" s="88">
        <f t="shared" si="4"/>
        <v>0</v>
      </c>
      <c r="BU9" s="88">
        <f t="shared" si="4"/>
        <v>0</v>
      </c>
      <c r="BV9" s="88">
        <f t="shared" si="4"/>
        <v>0</v>
      </c>
      <c r="BW9" s="88">
        <f t="shared" si="4"/>
        <v>0</v>
      </c>
      <c r="BX9" s="88">
        <f t="shared" si="4"/>
        <v>0</v>
      </c>
      <c r="BY9" s="88">
        <f t="shared" si="4"/>
        <v>0</v>
      </c>
      <c r="BZ9" s="88">
        <f t="shared" si="4"/>
        <v>0</v>
      </c>
      <c r="CA9" s="88">
        <f t="shared" si="4"/>
        <v>0</v>
      </c>
      <c r="CB9" s="88">
        <f t="shared" si="4"/>
        <v>0</v>
      </c>
      <c r="CC9" s="88">
        <f t="shared" si="4"/>
        <v>0</v>
      </c>
      <c r="CD9" s="88">
        <f t="shared" si="4"/>
        <v>0</v>
      </c>
      <c r="CE9" s="88">
        <f t="shared" si="4"/>
        <v>0</v>
      </c>
      <c r="CF9" s="88">
        <f t="shared" si="4"/>
        <v>0</v>
      </c>
      <c r="CG9" s="88">
        <f t="shared" si="4"/>
        <v>0</v>
      </c>
      <c r="CH9" s="88">
        <f t="shared" si="4"/>
        <v>0</v>
      </c>
      <c r="CI9" s="88">
        <f t="shared" si="4"/>
        <v>0</v>
      </c>
      <c r="CK9" s="88">
        <f t="shared" ref="CK9:CK18" si="5">+AR9-SUM(D9:AQ9)</f>
        <v>0</v>
      </c>
    </row>
    <row r="10" spans="1:89" s="11" customFormat="1" ht="20.100000000000001" customHeight="1">
      <c r="B10" s="127"/>
      <c r="C10" s="128" t="s">
        <v>52</v>
      </c>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4"/>
      <c r="AJ10" s="384"/>
      <c r="AK10" s="384"/>
      <c r="AL10" s="384"/>
      <c r="AM10" s="384"/>
      <c r="AN10" s="384"/>
      <c r="AO10" s="384"/>
      <c r="AP10" s="384"/>
      <c r="AQ10" s="384"/>
      <c r="AR10" s="382">
        <f t="shared" si="2"/>
        <v>0</v>
      </c>
      <c r="AS10" s="126"/>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K10" s="88">
        <f t="shared" si="5"/>
        <v>0</v>
      </c>
    </row>
    <row r="11" spans="1:89" s="11" customFormat="1" ht="20.100000000000001" customHeight="1">
      <c r="B11" s="127"/>
      <c r="C11" s="128" t="s">
        <v>53</v>
      </c>
      <c r="D11" s="384"/>
      <c r="E11" s="384"/>
      <c r="F11" s="384"/>
      <c r="G11" s="384"/>
      <c r="H11" s="384"/>
      <c r="I11" s="384"/>
      <c r="J11" s="384"/>
      <c r="K11" s="384"/>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84"/>
      <c r="AI11" s="384"/>
      <c r="AJ11" s="384"/>
      <c r="AK11" s="384"/>
      <c r="AL11" s="384"/>
      <c r="AM11" s="384"/>
      <c r="AN11" s="384"/>
      <c r="AO11" s="384"/>
      <c r="AP11" s="384"/>
      <c r="AQ11" s="384"/>
      <c r="AR11" s="382">
        <f t="shared" si="2"/>
        <v>0</v>
      </c>
      <c r="AS11" s="126"/>
      <c r="AU11" s="88"/>
      <c r="AV11" s="88"/>
      <c r="AW11" s="88"/>
      <c r="AX11" s="88"/>
      <c r="AY11" s="88"/>
      <c r="AZ11" s="88"/>
      <c r="BA11" s="88"/>
      <c r="BB11" s="88"/>
      <c r="BC11" s="88"/>
      <c r="BD11" s="88"/>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8"/>
      <c r="CC11" s="88"/>
      <c r="CD11" s="88"/>
      <c r="CE11" s="88"/>
      <c r="CF11" s="88"/>
      <c r="CG11" s="88"/>
      <c r="CH11" s="88"/>
      <c r="CI11" s="88"/>
      <c r="CK11" s="88">
        <f t="shared" si="5"/>
        <v>0</v>
      </c>
    </row>
    <row r="12" spans="1:89" s="132" customFormat="1" ht="20.100000000000001" customHeight="1">
      <c r="A12" s="129"/>
      <c r="B12" s="130"/>
      <c r="C12" s="50" t="s">
        <v>11</v>
      </c>
      <c r="D12" s="385">
        <f t="shared" ref="D12:AQ12" si="6">SUM(D13:D14)</f>
        <v>0</v>
      </c>
      <c r="E12" s="385">
        <f t="shared" si="6"/>
        <v>0</v>
      </c>
      <c r="F12" s="385">
        <f t="shared" si="6"/>
        <v>0</v>
      </c>
      <c r="G12" s="385">
        <f t="shared" si="6"/>
        <v>0</v>
      </c>
      <c r="H12" s="385">
        <f t="shared" si="6"/>
        <v>0</v>
      </c>
      <c r="I12" s="385">
        <f t="shared" si="6"/>
        <v>0</v>
      </c>
      <c r="J12" s="385">
        <f t="shared" si="6"/>
        <v>0</v>
      </c>
      <c r="K12" s="385">
        <f t="shared" si="6"/>
        <v>0</v>
      </c>
      <c r="L12" s="385">
        <f t="shared" si="6"/>
        <v>0</v>
      </c>
      <c r="M12" s="385">
        <f t="shared" si="6"/>
        <v>0</v>
      </c>
      <c r="N12" s="385">
        <f t="shared" si="6"/>
        <v>0</v>
      </c>
      <c r="O12" s="385">
        <f t="shared" si="6"/>
        <v>0</v>
      </c>
      <c r="P12" s="385">
        <f t="shared" si="6"/>
        <v>0</v>
      </c>
      <c r="Q12" s="385">
        <f t="shared" si="6"/>
        <v>0</v>
      </c>
      <c r="R12" s="385">
        <f t="shared" si="6"/>
        <v>0</v>
      </c>
      <c r="S12" s="385">
        <f t="shared" si="6"/>
        <v>0</v>
      </c>
      <c r="T12" s="385">
        <f t="shared" si="6"/>
        <v>0</v>
      </c>
      <c r="U12" s="385">
        <f t="shared" si="6"/>
        <v>0</v>
      </c>
      <c r="V12" s="385">
        <f t="shared" si="6"/>
        <v>0</v>
      </c>
      <c r="W12" s="385">
        <f t="shared" si="6"/>
        <v>0</v>
      </c>
      <c r="X12" s="385">
        <f t="shared" si="6"/>
        <v>0</v>
      </c>
      <c r="Y12" s="385">
        <f t="shared" si="6"/>
        <v>0</v>
      </c>
      <c r="Z12" s="385">
        <f t="shared" si="6"/>
        <v>0</v>
      </c>
      <c r="AA12" s="385">
        <f t="shared" si="6"/>
        <v>0</v>
      </c>
      <c r="AB12" s="385">
        <f t="shared" si="6"/>
        <v>0</v>
      </c>
      <c r="AC12" s="385">
        <f t="shared" si="6"/>
        <v>0</v>
      </c>
      <c r="AD12" s="385">
        <f t="shared" si="6"/>
        <v>0</v>
      </c>
      <c r="AE12" s="385">
        <f t="shared" si="6"/>
        <v>0</v>
      </c>
      <c r="AF12" s="385">
        <f t="shared" si="6"/>
        <v>0</v>
      </c>
      <c r="AG12" s="385">
        <f t="shared" si="6"/>
        <v>0</v>
      </c>
      <c r="AH12" s="385">
        <f t="shared" si="6"/>
        <v>0</v>
      </c>
      <c r="AI12" s="385">
        <f t="shared" si="6"/>
        <v>0</v>
      </c>
      <c r="AJ12" s="385">
        <f t="shared" si="6"/>
        <v>0</v>
      </c>
      <c r="AK12" s="385">
        <f t="shared" si="6"/>
        <v>0</v>
      </c>
      <c r="AL12" s="385">
        <f t="shared" si="6"/>
        <v>0</v>
      </c>
      <c r="AM12" s="385">
        <f t="shared" si="6"/>
        <v>0</v>
      </c>
      <c r="AN12" s="385">
        <f t="shared" si="6"/>
        <v>0</v>
      </c>
      <c r="AO12" s="385">
        <f t="shared" si="6"/>
        <v>0</v>
      </c>
      <c r="AP12" s="385">
        <f t="shared" si="6"/>
        <v>0</v>
      </c>
      <c r="AQ12" s="385">
        <f t="shared" si="6"/>
        <v>0</v>
      </c>
      <c r="AR12" s="382">
        <f t="shared" si="2"/>
        <v>0</v>
      </c>
      <c r="AS12" s="131"/>
      <c r="AU12" s="88">
        <f t="shared" ref="AU12:CI12" si="7">+D12-SUM(D13:D14)</f>
        <v>0</v>
      </c>
      <c r="AV12" s="88">
        <f t="shared" si="7"/>
        <v>0</v>
      </c>
      <c r="AW12" s="88">
        <f t="shared" si="7"/>
        <v>0</v>
      </c>
      <c r="AX12" s="88">
        <f t="shared" si="7"/>
        <v>0</v>
      </c>
      <c r="AY12" s="88">
        <f t="shared" si="7"/>
        <v>0</v>
      </c>
      <c r="AZ12" s="88">
        <f t="shared" si="7"/>
        <v>0</v>
      </c>
      <c r="BA12" s="88">
        <f t="shared" si="7"/>
        <v>0</v>
      </c>
      <c r="BB12" s="88">
        <f t="shared" si="7"/>
        <v>0</v>
      </c>
      <c r="BC12" s="88">
        <f t="shared" si="7"/>
        <v>0</v>
      </c>
      <c r="BD12" s="88">
        <f t="shared" si="7"/>
        <v>0</v>
      </c>
      <c r="BE12" s="88">
        <f t="shared" si="7"/>
        <v>0</v>
      </c>
      <c r="BF12" s="88">
        <f t="shared" si="7"/>
        <v>0</v>
      </c>
      <c r="BG12" s="88">
        <f t="shared" si="7"/>
        <v>0</v>
      </c>
      <c r="BH12" s="88">
        <f t="shared" si="7"/>
        <v>0</v>
      </c>
      <c r="BI12" s="88">
        <f t="shared" si="7"/>
        <v>0</v>
      </c>
      <c r="BJ12" s="88">
        <f t="shared" si="7"/>
        <v>0</v>
      </c>
      <c r="BK12" s="88">
        <f t="shared" si="7"/>
        <v>0</v>
      </c>
      <c r="BL12" s="88">
        <f t="shared" si="7"/>
        <v>0</v>
      </c>
      <c r="BM12" s="88">
        <f t="shared" si="7"/>
        <v>0</v>
      </c>
      <c r="BN12" s="88">
        <f t="shared" si="7"/>
        <v>0</v>
      </c>
      <c r="BO12" s="88">
        <f t="shared" si="7"/>
        <v>0</v>
      </c>
      <c r="BP12" s="88">
        <f t="shared" si="7"/>
        <v>0</v>
      </c>
      <c r="BQ12" s="88">
        <f t="shared" si="7"/>
        <v>0</v>
      </c>
      <c r="BR12" s="88">
        <f t="shared" si="7"/>
        <v>0</v>
      </c>
      <c r="BS12" s="88">
        <f t="shared" si="7"/>
        <v>0</v>
      </c>
      <c r="BT12" s="88">
        <f t="shared" si="7"/>
        <v>0</v>
      </c>
      <c r="BU12" s="88">
        <f t="shared" si="7"/>
        <v>0</v>
      </c>
      <c r="BV12" s="88">
        <f t="shared" si="7"/>
        <v>0</v>
      </c>
      <c r="BW12" s="88">
        <f t="shared" si="7"/>
        <v>0</v>
      </c>
      <c r="BX12" s="88">
        <f t="shared" si="7"/>
        <v>0</v>
      </c>
      <c r="BY12" s="88">
        <f t="shared" si="7"/>
        <v>0</v>
      </c>
      <c r="BZ12" s="88">
        <f t="shared" si="7"/>
        <v>0</v>
      </c>
      <c r="CA12" s="88">
        <f t="shared" si="7"/>
        <v>0</v>
      </c>
      <c r="CB12" s="88">
        <f t="shared" si="7"/>
        <v>0</v>
      </c>
      <c r="CC12" s="88">
        <f t="shared" si="7"/>
        <v>0</v>
      </c>
      <c r="CD12" s="88">
        <f t="shared" si="7"/>
        <v>0</v>
      </c>
      <c r="CE12" s="88">
        <f t="shared" si="7"/>
        <v>0</v>
      </c>
      <c r="CF12" s="88">
        <f t="shared" si="7"/>
        <v>0</v>
      </c>
      <c r="CG12" s="88">
        <f t="shared" si="7"/>
        <v>0</v>
      </c>
      <c r="CH12" s="88">
        <f t="shared" si="7"/>
        <v>0</v>
      </c>
      <c r="CI12" s="88">
        <f t="shared" si="7"/>
        <v>0</v>
      </c>
      <c r="CK12" s="88">
        <f t="shared" si="5"/>
        <v>0</v>
      </c>
    </row>
    <row r="13" spans="1:89" s="11" customFormat="1" ht="20.100000000000001" customHeight="1">
      <c r="B13" s="127"/>
      <c r="C13" s="51" t="s">
        <v>52</v>
      </c>
      <c r="D13" s="384"/>
      <c r="E13" s="384"/>
      <c r="F13" s="384"/>
      <c r="G13" s="384"/>
      <c r="H13" s="384"/>
      <c r="I13" s="384"/>
      <c r="J13" s="384"/>
      <c r="K13" s="384"/>
      <c r="L13" s="384"/>
      <c r="M13" s="384"/>
      <c r="N13" s="384"/>
      <c r="O13" s="384"/>
      <c r="P13" s="384"/>
      <c r="Q13" s="384"/>
      <c r="R13" s="384"/>
      <c r="S13" s="384"/>
      <c r="T13" s="384"/>
      <c r="U13" s="384"/>
      <c r="V13" s="384"/>
      <c r="W13" s="384"/>
      <c r="X13" s="384"/>
      <c r="Y13" s="384"/>
      <c r="Z13" s="384"/>
      <c r="AA13" s="384"/>
      <c r="AB13" s="384"/>
      <c r="AC13" s="384"/>
      <c r="AD13" s="384"/>
      <c r="AE13" s="384"/>
      <c r="AF13" s="384"/>
      <c r="AG13" s="384"/>
      <c r="AH13" s="384"/>
      <c r="AI13" s="384"/>
      <c r="AJ13" s="384"/>
      <c r="AK13" s="384"/>
      <c r="AL13" s="384"/>
      <c r="AM13" s="384"/>
      <c r="AN13" s="384"/>
      <c r="AO13" s="384"/>
      <c r="AP13" s="384"/>
      <c r="AQ13" s="384"/>
      <c r="AR13" s="382">
        <f t="shared" si="2"/>
        <v>0</v>
      </c>
      <c r="AS13" s="126"/>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K13" s="88">
        <f t="shared" si="5"/>
        <v>0</v>
      </c>
    </row>
    <row r="14" spans="1:89" s="11" customFormat="1" ht="20.100000000000001" customHeight="1">
      <c r="B14" s="127"/>
      <c r="C14" s="51" t="s">
        <v>53</v>
      </c>
      <c r="D14" s="384"/>
      <c r="E14" s="384"/>
      <c r="F14" s="384"/>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84"/>
      <c r="AJ14" s="384"/>
      <c r="AK14" s="384"/>
      <c r="AL14" s="384"/>
      <c r="AM14" s="384"/>
      <c r="AN14" s="384"/>
      <c r="AO14" s="384"/>
      <c r="AP14" s="384"/>
      <c r="AQ14" s="384"/>
      <c r="AR14" s="382">
        <f t="shared" si="2"/>
        <v>0</v>
      </c>
      <c r="AS14" s="126"/>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K14" s="88">
        <f t="shared" si="5"/>
        <v>0</v>
      </c>
    </row>
    <row r="15" spans="1:89" s="132" customFormat="1" ht="20.100000000000001" customHeight="1">
      <c r="A15" s="129"/>
      <c r="B15" s="130"/>
      <c r="C15" s="50" t="s">
        <v>12</v>
      </c>
      <c r="D15" s="385">
        <f t="shared" ref="D15:AQ15" si="8">SUM(D16:D17)</f>
        <v>0</v>
      </c>
      <c r="E15" s="385">
        <f t="shared" si="8"/>
        <v>0</v>
      </c>
      <c r="F15" s="385">
        <f t="shared" si="8"/>
        <v>0</v>
      </c>
      <c r="G15" s="385">
        <f t="shared" si="8"/>
        <v>0</v>
      </c>
      <c r="H15" s="385">
        <f t="shared" si="8"/>
        <v>0</v>
      </c>
      <c r="I15" s="385">
        <f t="shared" si="8"/>
        <v>0</v>
      </c>
      <c r="J15" s="385">
        <f t="shared" si="8"/>
        <v>0</v>
      </c>
      <c r="K15" s="385">
        <f t="shared" si="8"/>
        <v>0</v>
      </c>
      <c r="L15" s="385">
        <f t="shared" si="8"/>
        <v>0</v>
      </c>
      <c r="M15" s="385">
        <f t="shared" si="8"/>
        <v>0</v>
      </c>
      <c r="N15" s="385">
        <f t="shared" si="8"/>
        <v>0</v>
      </c>
      <c r="O15" s="385">
        <f t="shared" si="8"/>
        <v>0</v>
      </c>
      <c r="P15" s="385">
        <f t="shared" si="8"/>
        <v>0</v>
      </c>
      <c r="Q15" s="385">
        <f t="shared" si="8"/>
        <v>0</v>
      </c>
      <c r="R15" s="385">
        <f t="shared" si="8"/>
        <v>0</v>
      </c>
      <c r="S15" s="385">
        <f t="shared" si="8"/>
        <v>0</v>
      </c>
      <c r="T15" s="385">
        <f t="shared" si="8"/>
        <v>0</v>
      </c>
      <c r="U15" s="385">
        <f t="shared" si="8"/>
        <v>0</v>
      </c>
      <c r="V15" s="385">
        <f t="shared" si="8"/>
        <v>0</v>
      </c>
      <c r="W15" s="385">
        <f t="shared" si="8"/>
        <v>0</v>
      </c>
      <c r="X15" s="385">
        <f t="shared" si="8"/>
        <v>0</v>
      </c>
      <c r="Y15" s="385">
        <f t="shared" si="8"/>
        <v>0</v>
      </c>
      <c r="Z15" s="385">
        <f t="shared" si="8"/>
        <v>0</v>
      </c>
      <c r="AA15" s="385">
        <f t="shared" si="8"/>
        <v>0</v>
      </c>
      <c r="AB15" s="385">
        <f t="shared" si="8"/>
        <v>0</v>
      </c>
      <c r="AC15" s="385">
        <f t="shared" si="8"/>
        <v>0</v>
      </c>
      <c r="AD15" s="385">
        <f t="shared" si="8"/>
        <v>0</v>
      </c>
      <c r="AE15" s="385">
        <f t="shared" si="8"/>
        <v>0</v>
      </c>
      <c r="AF15" s="385">
        <f t="shared" si="8"/>
        <v>0</v>
      </c>
      <c r="AG15" s="385">
        <f t="shared" si="8"/>
        <v>0</v>
      </c>
      <c r="AH15" s="385">
        <f t="shared" si="8"/>
        <v>0</v>
      </c>
      <c r="AI15" s="385">
        <f t="shared" si="8"/>
        <v>0</v>
      </c>
      <c r="AJ15" s="385">
        <f t="shared" si="8"/>
        <v>0</v>
      </c>
      <c r="AK15" s="385">
        <f t="shared" si="8"/>
        <v>0</v>
      </c>
      <c r="AL15" s="385">
        <f t="shared" si="8"/>
        <v>0</v>
      </c>
      <c r="AM15" s="385">
        <f t="shared" si="8"/>
        <v>0</v>
      </c>
      <c r="AN15" s="385">
        <f t="shared" si="8"/>
        <v>0</v>
      </c>
      <c r="AO15" s="385">
        <f t="shared" si="8"/>
        <v>0</v>
      </c>
      <c r="AP15" s="385">
        <f t="shared" si="8"/>
        <v>0</v>
      </c>
      <c r="AQ15" s="385">
        <f t="shared" si="8"/>
        <v>0</v>
      </c>
      <c r="AR15" s="382">
        <f t="shared" si="2"/>
        <v>0</v>
      </c>
      <c r="AS15" s="131"/>
      <c r="AU15" s="88">
        <f t="shared" ref="AU15:CI15" si="9">+D15-SUM(D16:D17)</f>
        <v>0</v>
      </c>
      <c r="AV15" s="88">
        <f t="shared" si="9"/>
        <v>0</v>
      </c>
      <c r="AW15" s="88">
        <f t="shared" si="9"/>
        <v>0</v>
      </c>
      <c r="AX15" s="88">
        <f t="shared" si="9"/>
        <v>0</v>
      </c>
      <c r="AY15" s="88">
        <f t="shared" si="9"/>
        <v>0</v>
      </c>
      <c r="AZ15" s="88">
        <f t="shared" si="9"/>
        <v>0</v>
      </c>
      <c r="BA15" s="88">
        <f t="shared" si="9"/>
        <v>0</v>
      </c>
      <c r="BB15" s="88">
        <f t="shared" si="9"/>
        <v>0</v>
      </c>
      <c r="BC15" s="88">
        <f t="shared" si="9"/>
        <v>0</v>
      </c>
      <c r="BD15" s="88">
        <f t="shared" si="9"/>
        <v>0</v>
      </c>
      <c r="BE15" s="88">
        <f t="shared" si="9"/>
        <v>0</v>
      </c>
      <c r="BF15" s="88">
        <f t="shared" si="9"/>
        <v>0</v>
      </c>
      <c r="BG15" s="88">
        <f t="shared" si="9"/>
        <v>0</v>
      </c>
      <c r="BH15" s="88">
        <f t="shared" si="9"/>
        <v>0</v>
      </c>
      <c r="BI15" s="88">
        <f t="shared" si="9"/>
        <v>0</v>
      </c>
      <c r="BJ15" s="88">
        <f t="shared" si="9"/>
        <v>0</v>
      </c>
      <c r="BK15" s="88">
        <f t="shared" si="9"/>
        <v>0</v>
      </c>
      <c r="BL15" s="88">
        <f t="shared" si="9"/>
        <v>0</v>
      </c>
      <c r="BM15" s="88">
        <f t="shared" si="9"/>
        <v>0</v>
      </c>
      <c r="BN15" s="88">
        <f t="shared" si="9"/>
        <v>0</v>
      </c>
      <c r="BO15" s="88">
        <f t="shared" si="9"/>
        <v>0</v>
      </c>
      <c r="BP15" s="88">
        <f t="shared" si="9"/>
        <v>0</v>
      </c>
      <c r="BQ15" s="88">
        <f t="shared" si="9"/>
        <v>0</v>
      </c>
      <c r="BR15" s="88">
        <f t="shared" si="9"/>
        <v>0</v>
      </c>
      <c r="BS15" s="88">
        <f t="shared" si="9"/>
        <v>0</v>
      </c>
      <c r="BT15" s="88">
        <f t="shared" si="9"/>
        <v>0</v>
      </c>
      <c r="BU15" s="88">
        <f t="shared" si="9"/>
        <v>0</v>
      </c>
      <c r="BV15" s="88">
        <f t="shared" si="9"/>
        <v>0</v>
      </c>
      <c r="BW15" s="88">
        <f t="shared" si="9"/>
        <v>0</v>
      </c>
      <c r="BX15" s="88">
        <f t="shared" si="9"/>
        <v>0</v>
      </c>
      <c r="BY15" s="88">
        <f t="shared" si="9"/>
        <v>0</v>
      </c>
      <c r="BZ15" s="88">
        <f t="shared" si="9"/>
        <v>0</v>
      </c>
      <c r="CA15" s="88">
        <f t="shared" si="9"/>
        <v>0</v>
      </c>
      <c r="CB15" s="88">
        <f t="shared" si="9"/>
        <v>0</v>
      </c>
      <c r="CC15" s="88">
        <f t="shared" si="9"/>
        <v>0</v>
      </c>
      <c r="CD15" s="88">
        <f t="shared" si="9"/>
        <v>0</v>
      </c>
      <c r="CE15" s="88">
        <f t="shared" si="9"/>
        <v>0</v>
      </c>
      <c r="CF15" s="88">
        <f t="shared" si="9"/>
        <v>0</v>
      </c>
      <c r="CG15" s="88">
        <f t="shared" si="9"/>
        <v>0</v>
      </c>
      <c r="CH15" s="88">
        <f t="shared" si="9"/>
        <v>0</v>
      </c>
      <c r="CI15" s="88">
        <f t="shared" si="9"/>
        <v>0</v>
      </c>
      <c r="CK15" s="88">
        <f t="shared" si="5"/>
        <v>0</v>
      </c>
    </row>
    <row r="16" spans="1:89" s="11" customFormat="1" ht="20.100000000000001" customHeight="1">
      <c r="B16" s="127"/>
      <c r="C16" s="51" t="s">
        <v>52</v>
      </c>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4"/>
      <c r="AP16" s="384"/>
      <c r="AQ16" s="384"/>
      <c r="AR16" s="382">
        <f t="shared" si="2"/>
        <v>0</v>
      </c>
      <c r="AS16" s="126"/>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K16" s="88">
        <f t="shared" si="5"/>
        <v>0</v>
      </c>
    </row>
    <row r="17" spans="1:90" s="11" customFormat="1" ht="20.100000000000001" customHeight="1">
      <c r="B17" s="127"/>
      <c r="C17" s="51" t="s">
        <v>53</v>
      </c>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384"/>
      <c r="AN17" s="384"/>
      <c r="AO17" s="384"/>
      <c r="AP17" s="384"/>
      <c r="AQ17" s="384"/>
      <c r="AR17" s="382">
        <f t="shared" si="2"/>
        <v>0</v>
      </c>
      <c r="AS17" s="126"/>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K17" s="88">
        <f t="shared" si="5"/>
        <v>0</v>
      </c>
    </row>
    <row r="18" spans="1:90" s="132" customFormat="1" ht="30" customHeight="1">
      <c r="A18" s="129"/>
      <c r="B18" s="130"/>
      <c r="C18" s="49" t="s">
        <v>81</v>
      </c>
      <c r="D18" s="426">
        <f t="shared" ref="D18:AQ18" si="10">+SUM(D15,D12,D9)</f>
        <v>0</v>
      </c>
      <c r="E18" s="426">
        <f t="shared" si="10"/>
        <v>0</v>
      </c>
      <c r="F18" s="426">
        <f t="shared" si="10"/>
        <v>0</v>
      </c>
      <c r="G18" s="426">
        <f t="shared" si="10"/>
        <v>0</v>
      </c>
      <c r="H18" s="426">
        <f t="shared" si="10"/>
        <v>0</v>
      </c>
      <c r="I18" s="426">
        <f t="shared" si="10"/>
        <v>0</v>
      </c>
      <c r="J18" s="426">
        <f t="shared" si="10"/>
        <v>0</v>
      </c>
      <c r="K18" s="426">
        <f t="shared" si="10"/>
        <v>0</v>
      </c>
      <c r="L18" s="426">
        <f t="shared" si="10"/>
        <v>0</v>
      </c>
      <c r="M18" s="426">
        <f t="shared" si="10"/>
        <v>0</v>
      </c>
      <c r="N18" s="426">
        <f t="shared" si="10"/>
        <v>0</v>
      </c>
      <c r="O18" s="426">
        <f t="shared" si="10"/>
        <v>0</v>
      </c>
      <c r="P18" s="426">
        <f t="shared" si="10"/>
        <v>0</v>
      </c>
      <c r="Q18" s="426">
        <f t="shared" si="10"/>
        <v>0</v>
      </c>
      <c r="R18" s="426">
        <f t="shared" si="10"/>
        <v>0</v>
      </c>
      <c r="S18" s="426">
        <f t="shared" si="10"/>
        <v>0</v>
      </c>
      <c r="T18" s="426">
        <f t="shared" si="10"/>
        <v>0</v>
      </c>
      <c r="U18" s="426">
        <f t="shared" si="10"/>
        <v>0</v>
      </c>
      <c r="V18" s="426">
        <f t="shared" si="10"/>
        <v>0</v>
      </c>
      <c r="W18" s="426">
        <f t="shared" si="10"/>
        <v>0</v>
      </c>
      <c r="X18" s="426">
        <f t="shared" si="10"/>
        <v>0</v>
      </c>
      <c r="Y18" s="426">
        <f t="shared" si="10"/>
        <v>0</v>
      </c>
      <c r="Z18" s="426">
        <f t="shared" si="10"/>
        <v>0</v>
      </c>
      <c r="AA18" s="426">
        <f t="shared" si="10"/>
        <v>0</v>
      </c>
      <c r="AB18" s="426">
        <f t="shared" si="10"/>
        <v>0</v>
      </c>
      <c r="AC18" s="426">
        <f t="shared" si="10"/>
        <v>0</v>
      </c>
      <c r="AD18" s="426">
        <f t="shared" si="10"/>
        <v>0</v>
      </c>
      <c r="AE18" s="426">
        <f t="shared" si="10"/>
        <v>0</v>
      </c>
      <c r="AF18" s="426">
        <f t="shared" si="10"/>
        <v>0</v>
      </c>
      <c r="AG18" s="426">
        <f t="shared" si="10"/>
        <v>0</v>
      </c>
      <c r="AH18" s="426">
        <f t="shared" si="10"/>
        <v>0</v>
      </c>
      <c r="AI18" s="426">
        <f t="shared" si="10"/>
        <v>0</v>
      </c>
      <c r="AJ18" s="426">
        <f t="shared" si="10"/>
        <v>0</v>
      </c>
      <c r="AK18" s="426">
        <f t="shared" si="10"/>
        <v>0</v>
      </c>
      <c r="AL18" s="426">
        <f t="shared" si="10"/>
        <v>0</v>
      </c>
      <c r="AM18" s="426">
        <f t="shared" si="10"/>
        <v>0</v>
      </c>
      <c r="AN18" s="426">
        <f t="shared" si="10"/>
        <v>0</v>
      </c>
      <c r="AO18" s="426">
        <f t="shared" si="10"/>
        <v>0</v>
      </c>
      <c r="AP18" s="426">
        <f t="shared" si="10"/>
        <v>0</v>
      </c>
      <c r="AQ18" s="426">
        <f t="shared" si="10"/>
        <v>0</v>
      </c>
      <c r="AR18" s="423">
        <f t="shared" si="2"/>
        <v>0</v>
      </c>
      <c r="AS18" s="131"/>
      <c r="AU18" s="88">
        <f t="shared" ref="AU18:CI18" si="11">+D18-D9-D12-D15</f>
        <v>0</v>
      </c>
      <c r="AV18" s="88">
        <f t="shared" si="11"/>
        <v>0</v>
      </c>
      <c r="AW18" s="88">
        <f t="shared" si="11"/>
        <v>0</v>
      </c>
      <c r="AX18" s="88">
        <f t="shared" si="11"/>
        <v>0</v>
      </c>
      <c r="AY18" s="88">
        <f t="shared" si="11"/>
        <v>0</v>
      </c>
      <c r="AZ18" s="88">
        <f t="shared" si="11"/>
        <v>0</v>
      </c>
      <c r="BA18" s="88">
        <f t="shared" si="11"/>
        <v>0</v>
      </c>
      <c r="BB18" s="88">
        <f t="shared" si="11"/>
        <v>0</v>
      </c>
      <c r="BC18" s="88">
        <f t="shared" si="11"/>
        <v>0</v>
      </c>
      <c r="BD18" s="88">
        <f t="shared" si="11"/>
        <v>0</v>
      </c>
      <c r="BE18" s="88">
        <f t="shared" si="11"/>
        <v>0</v>
      </c>
      <c r="BF18" s="88">
        <f t="shared" si="11"/>
        <v>0</v>
      </c>
      <c r="BG18" s="88">
        <f t="shared" si="11"/>
        <v>0</v>
      </c>
      <c r="BH18" s="88">
        <f t="shared" si="11"/>
        <v>0</v>
      </c>
      <c r="BI18" s="88">
        <f t="shared" si="11"/>
        <v>0</v>
      </c>
      <c r="BJ18" s="88">
        <f t="shared" si="11"/>
        <v>0</v>
      </c>
      <c r="BK18" s="88">
        <f t="shared" si="11"/>
        <v>0</v>
      </c>
      <c r="BL18" s="88">
        <f t="shared" si="11"/>
        <v>0</v>
      </c>
      <c r="BM18" s="88">
        <f t="shared" si="11"/>
        <v>0</v>
      </c>
      <c r="BN18" s="88">
        <f t="shared" si="11"/>
        <v>0</v>
      </c>
      <c r="BO18" s="88">
        <f t="shared" si="11"/>
        <v>0</v>
      </c>
      <c r="BP18" s="88">
        <f t="shared" si="11"/>
        <v>0</v>
      </c>
      <c r="BQ18" s="88">
        <f t="shared" si="11"/>
        <v>0</v>
      </c>
      <c r="BR18" s="88">
        <f t="shared" si="11"/>
        <v>0</v>
      </c>
      <c r="BS18" s="88">
        <f t="shared" si="11"/>
        <v>0</v>
      </c>
      <c r="BT18" s="88">
        <f t="shared" si="11"/>
        <v>0</v>
      </c>
      <c r="BU18" s="88">
        <f t="shared" si="11"/>
        <v>0</v>
      </c>
      <c r="BV18" s="88">
        <f t="shared" si="11"/>
        <v>0</v>
      </c>
      <c r="BW18" s="88">
        <f t="shared" si="11"/>
        <v>0</v>
      </c>
      <c r="BX18" s="88">
        <f t="shared" si="11"/>
        <v>0</v>
      </c>
      <c r="BY18" s="88">
        <f t="shared" si="11"/>
        <v>0</v>
      </c>
      <c r="BZ18" s="88">
        <f t="shared" si="11"/>
        <v>0</v>
      </c>
      <c r="CA18" s="88">
        <f t="shared" si="11"/>
        <v>0</v>
      </c>
      <c r="CB18" s="88">
        <f t="shared" si="11"/>
        <v>0</v>
      </c>
      <c r="CC18" s="88">
        <f t="shared" si="11"/>
        <v>0</v>
      </c>
      <c r="CD18" s="88">
        <f t="shared" si="11"/>
        <v>0</v>
      </c>
      <c r="CE18" s="88">
        <f t="shared" si="11"/>
        <v>0</v>
      </c>
      <c r="CF18" s="88">
        <f t="shared" si="11"/>
        <v>0</v>
      </c>
      <c r="CG18" s="88">
        <f t="shared" si="11"/>
        <v>0</v>
      </c>
      <c r="CH18" s="88">
        <f t="shared" si="11"/>
        <v>0</v>
      </c>
      <c r="CI18" s="88">
        <f t="shared" si="11"/>
        <v>0</v>
      </c>
      <c r="CK18" s="88">
        <f t="shared" si="5"/>
        <v>0</v>
      </c>
    </row>
    <row r="19" spans="1:90" s="132" customFormat="1" ht="20.100000000000001" customHeight="1">
      <c r="A19" s="129"/>
      <c r="B19" s="130"/>
      <c r="C19" s="52" t="s">
        <v>150</v>
      </c>
      <c r="D19" s="405"/>
      <c r="E19" s="405"/>
      <c r="F19" s="405"/>
      <c r="G19" s="405"/>
      <c r="H19" s="405"/>
      <c r="I19" s="405"/>
      <c r="J19" s="405"/>
      <c r="K19" s="405"/>
      <c r="L19" s="405"/>
      <c r="M19" s="405"/>
      <c r="N19" s="405"/>
      <c r="O19" s="405"/>
      <c r="P19" s="405"/>
      <c r="Q19" s="389"/>
      <c r="R19" s="405"/>
      <c r="S19" s="405"/>
      <c r="T19" s="405"/>
      <c r="U19" s="405"/>
      <c r="V19" s="405"/>
      <c r="W19" s="405"/>
      <c r="X19" s="389"/>
      <c r="Y19" s="405"/>
      <c r="Z19" s="405"/>
      <c r="AA19" s="405"/>
      <c r="AB19" s="405"/>
      <c r="AC19" s="405"/>
      <c r="AD19" s="405"/>
      <c r="AE19" s="405"/>
      <c r="AF19" s="405"/>
      <c r="AG19" s="405"/>
      <c r="AH19" s="405"/>
      <c r="AI19" s="405"/>
      <c r="AJ19" s="405"/>
      <c r="AK19" s="405"/>
      <c r="AL19" s="405"/>
      <c r="AM19" s="405"/>
      <c r="AN19" s="405"/>
      <c r="AO19" s="389"/>
      <c r="AP19" s="405"/>
      <c r="AQ19" s="407"/>
      <c r="AR19" s="408"/>
      <c r="AS19" s="133"/>
      <c r="AU19" s="88"/>
      <c r="AV19" s="88"/>
      <c r="AW19" s="88"/>
      <c r="AX19" s="88"/>
      <c r="AY19" s="88"/>
      <c r="AZ19" s="88"/>
      <c r="BA19" s="88"/>
      <c r="BB19" s="88"/>
      <c r="BC19" s="88"/>
      <c r="BD19" s="88"/>
      <c r="BE19" s="88"/>
      <c r="BF19" s="88"/>
      <c r="BG19" s="88"/>
      <c r="BH19" s="88">
        <f>+IF(Q19&gt;Q18,111,0)</f>
        <v>0</v>
      </c>
      <c r="BI19" s="88"/>
      <c r="BJ19" s="88"/>
      <c r="BK19" s="88"/>
      <c r="BL19" s="88"/>
      <c r="BM19" s="88"/>
      <c r="BN19" s="88"/>
      <c r="BO19" s="88">
        <f>+IF(X19&gt;X18,111,0)</f>
        <v>0</v>
      </c>
      <c r="BP19" s="88"/>
      <c r="BQ19" s="88"/>
      <c r="BR19" s="88"/>
      <c r="BS19" s="88"/>
      <c r="BT19" s="88"/>
      <c r="BU19" s="88"/>
      <c r="BV19" s="88"/>
      <c r="BW19" s="88"/>
      <c r="BX19" s="88"/>
      <c r="BY19" s="88"/>
      <c r="BZ19" s="88"/>
      <c r="CA19" s="88"/>
      <c r="CB19" s="88"/>
      <c r="CC19" s="88"/>
      <c r="CD19" s="88"/>
      <c r="CE19" s="88"/>
      <c r="CF19" s="88">
        <f>+IF(AO19&gt;AO18,111,0)</f>
        <v>0</v>
      </c>
      <c r="CG19" s="88"/>
      <c r="CH19" s="88"/>
      <c r="CI19" s="88">
        <f>+IF(AR19&gt;AR18,111,0)</f>
        <v>0</v>
      </c>
      <c r="CK19" s="88">
        <f>IF(AR19&lt;=AR18,0,100)+IF(AR19&lt;SUM(AO19,X19,Q19),111,0)</f>
        <v>0</v>
      </c>
    </row>
    <row r="20" spans="1:90" s="132" customFormat="1" ht="20.100000000000001" customHeight="1">
      <c r="A20" s="129"/>
      <c r="B20" s="130"/>
      <c r="C20" s="52" t="s">
        <v>151</v>
      </c>
      <c r="D20" s="405"/>
      <c r="E20" s="405"/>
      <c r="F20" s="405"/>
      <c r="G20" s="405"/>
      <c r="H20" s="405"/>
      <c r="I20" s="405"/>
      <c r="J20" s="405"/>
      <c r="K20" s="405"/>
      <c r="L20" s="405"/>
      <c r="M20" s="405"/>
      <c r="N20" s="405"/>
      <c r="O20" s="405"/>
      <c r="P20" s="405"/>
      <c r="Q20" s="405"/>
      <c r="R20" s="405"/>
      <c r="S20" s="405"/>
      <c r="T20" s="405"/>
      <c r="U20" s="405"/>
      <c r="V20" s="405"/>
      <c r="W20" s="405"/>
      <c r="X20" s="405"/>
      <c r="Y20" s="405"/>
      <c r="Z20" s="405"/>
      <c r="AA20" s="405"/>
      <c r="AB20" s="405"/>
      <c r="AC20" s="405"/>
      <c r="AD20" s="405"/>
      <c r="AE20" s="405"/>
      <c r="AF20" s="405"/>
      <c r="AG20" s="405"/>
      <c r="AH20" s="405"/>
      <c r="AI20" s="405"/>
      <c r="AJ20" s="405"/>
      <c r="AK20" s="405"/>
      <c r="AL20" s="405"/>
      <c r="AM20" s="405"/>
      <c r="AN20" s="405"/>
      <c r="AO20" s="405"/>
      <c r="AP20" s="405"/>
      <c r="AQ20" s="405"/>
      <c r="AR20" s="408"/>
      <c r="AS20" s="133"/>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K20" s="88">
        <f>IF(AR20&lt;=AR18,0,100)</f>
        <v>0</v>
      </c>
    </row>
    <row r="21" spans="1:90" s="11" customFormat="1" ht="20.100000000000001" customHeight="1">
      <c r="B21" s="130"/>
      <c r="C21" s="134" t="s">
        <v>147</v>
      </c>
      <c r="D21" s="405"/>
      <c r="E21" s="405"/>
      <c r="F21" s="405"/>
      <c r="G21" s="405"/>
      <c r="H21" s="405"/>
      <c r="I21" s="405"/>
      <c r="J21" s="405"/>
      <c r="K21" s="405"/>
      <c r="L21" s="405"/>
      <c r="M21" s="405"/>
      <c r="N21" s="405"/>
      <c r="O21" s="405"/>
      <c r="P21" s="405"/>
      <c r="Q21" s="389"/>
      <c r="R21" s="405"/>
      <c r="S21" s="405"/>
      <c r="T21" s="405"/>
      <c r="U21" s="405"/>
      <c r="V21" s="405"/>
      <c r="W21" s="405"/>
      <c r="X21" s="389"/>
      <c r="Y21" s="405"/>
      <c r="Z21" s="405"/>
      <c r="AA21" s="405"/>
      <c r="AB21" s="405"/>
      <c r="AC21" s="405"/>
      <c r="AD21" s="405"/>
      <c r="AE21" s="405"/>
      <c r="AF21" s="405"/>
      <c r="AG21" s="405"/>
      <c r="AH21" s="405"/>
      <c r="AI21" s="405"/>
      <c r="AJ21" s="405"/>
      <c r="AK21" s="405"/>
      <c r="AL21" s="405"/>
      <c r="AM21" s="405"/>
      <c r="AN21" s="405"/>
      <c r="AO21" s="389"/>
      <c r="AP21" s="405"/>
      <c r="AQ21" s="407"/>
      <c r="AR21" s="408"/>
      <c r="AS21" s="126"/>
      <c r="AT21" s="132"/>
      <c r="AU21" s="88"/>
      <c r="AV21" s="88"/>
      <c r="AW21" s="88"/>
      <c r="AX21" s="88"/>
      <c r="AY21" s="88"/>
      <c r="AZ21" s="88"/>
      <c r="BA21" s="88"/>
      <c r="BB21" s="88"/>
      <c r="BC21" s="88"/>
      <c r="BD21" s="88"/>
      <c r="BE21" s="88"/>
      <c r="BF21" s="88"/>
      <c r="BG21" s="88"/>
      <c r="BH21" s="88">
        <f>+IF(Q21&gt;Q18,111,0)</f>
        <v>0</v>
      </c>
      <c r="BI21" s="88"/>
      <c r="BJ21" s="88"/>
      <c r="BK21" s="88"/>
      <c r="BL21" s="88"/>
      <c r="BM21" s="88"/>
      <c r="BN21" s="88"/>
      <c r="BO21" s="88">
        <f>+IF(X21&gt;X18,111,0)</f>
        <v>0</v>
      </c>
      <c r="BP21" s="88"/>
      <c r="BQ21" s="88"/>
      <c r="BR21" s="88"/>
      <c r="BS21" s="88"/>
      <c r="BT21" s="88"/>
      <c r="BU21" s="88"/>
      <c r="BV21" s="88"/>
      <c r="BW21" s="88"/>
      <c r="BX21" s="88"/>
      <c r="BY21" s="88"/>
      <c r="BZ21" s="88"/>
      <c r="CA21" s="88"/>
      <c r="CB21" s="88"/>
      <c r="CC21" s="88"/>
      <c r="CD21" s="88"/>
      <c r="CE21" s="88"/>
      <c r="CF21" s="88">
        <f>+IF(AO21&gt;AO18,111,0)</f>
        <v>0</v>
      </c>
      <c r="CG21" s="88"/>
      <c r="CH21" s="88"/>
      <c r="CI21" s="88">
        <f>+IF(AR21&gt;AR18,111,0)</f>
        <v>0</v>
      </c>
      <c r="CJ21" s="132"/>
      <c r="CK21" s="88">
        <f>+IF(AR21&gt;AR18,111,0)+IF(AR21&lt;SUM(AO21,X21,Q21),111,0)</f>
        <v>0</v>
      </c>
      <c r="CL21" s="132"/>
    </row>
    <row r="22" spans="1:90" s="11" customFormat="1" ht="30" customHeight="1">
      <c r="B22" s="260"/>
      <c r="C22" s="49" t="s">
        <v>129</v>
      </c>
      <c r="D22" s="412"/>
      <c r="E22" s="412"/>
      <c r="F22" s="412"/>
      <c r="G22" s="412"/>
      <c r="H22" s="412"/>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c r="AJ22" s="412"/>
      <c r="AK22" s="412"/>
      <c r="AL22" s="412"/>
      <c r="AM22" s="412"/>
      <c r="AN22" s="412"/>
      <c r="AO22" s="412"/>
      <c r="AP22" s="412"/>
      <c r="AQ22" s="412"/>
      <c r="AR22" s="382"/>
      <c r="AS22" s="126"/>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K22" s="88"/>
    </row>
    <row r="23" spans="1:90" s="11" customFormat="1" ht="20.100000000000001" customHeight="1">
      <c r="B23" s="125"/>
      <c r="C23" s="50" t="s">
        <v>10</v>
      </c>
      <c r="D23" s="385">
        <f t="shared" ref="D23:AQ23" si="12">SUM(D24:D25)</f>
        <v>0</v>
      </c>
      <c r="E23" s="385">
        <f t="shared" si="12"/>
        <v>0</v>
      </c>
      <c r="F23" s="385">
        <f t="shared" si="12"/>
        <v>0</v>
      </c>
      <c r="G23" s="385">
        <f t="shared" si="12"/>
        <v>0</v>
      </c>
      <c r="H23" s="385">
        <f t="shared" si="12"/>
        <v>0</v>
      </c>
      <c r="I23" s="385">
        <f t="shared" si="12"/>
        <v>0</v>
      </c>
      <c r="J23" s="385">
        <f t="shared" si="12"/>
        <v>0</v>
      </c>
      <c r="K23" s="385">
        <f t="shared" si="12"/>
        <v>0</v>
      </c>
      <c r="L23" s="385">
        <f t="shared" si="12"/>
        <v>0</v>
      </c>
      <c r="M23" s="385">
        <f t="shared" si="12"/>
        <v>0</v>
      </c>
      <c r="N23" s="385">
        <f t="shared" si="12"/>
        <v>0</v>
      </c>
      <c r="O23" s="385">
        <f t="shared" si="12"/>
        <v>0</v>
      </c>
      <c r="P23" s="385">
        <f t="shared" si="12"/>
        <v>0</v>
      </c>
      <c r="Q23" s="385">
        <f t="shared" si="12"/>
        <v>0</v>
      </c>
      <c r="R23" s="385">
        <f t="shared" si="12"/>
        <v>0</v>
      </c>
      <c r="S23" s="385">
        <f t="shared" si="12"/>
        <v>0</v>
      </c>
      <c r="T23" s="385">
        <f t="shared" si="12"/>
        <v>0</v>
      </c>
      <c r="U23" s="385">
        <f t="shared" si="12"/>
        <v>0</v>
      </c>
      <c r="V23" s="385">
        <f t="shared" si="12"/>
        <v>0</v>
      </c>
      <c r="W23" s="385">
        <f t="shared" si="12"/>
        <v>0</v>
      </c>
      <c r="X23" s="385">
        <f t="shared" si="12"/>
        <v>0</v>
      </c>
      <c r="Y23" s="385">
        <f t="shared" si="12"/>
        <v>0</v>
      </c>
      <c r="Z23" s="385">
        <f t="shared" si="12"/>
        <v>0</v>
      </c>
      <c r="AA23" s="385">
        <f t="shared" si="12"/>
        <v>0</v>
      </c>
      <c r="AB23" s="385">
        <f t="shared" si="12"/>
        <v>0</v>
      </c>
      <c r="AC23" s="385">
        <f t="shared" si="12"/>
        <v>0</v>
      </c>
      <c r="AD23" s="385">
        <f t="shared" si="12"/>
        <v>0</v>
      </c>
      <c r="AE23" s="385">
        <f t="shared" si="12"/>
        <v>0</v>
      </c>
      <c r="AF23" s="385">
        <f t="shared" si="12"/>
        <v>0</v>
      </c>
      <c r="AG23" s="385">
        <f t="shared" si="12"/>
        <v>0</v>
      </c>
      <c r="AH23" s="385">
        <f t="shared" si="12"/>
        <v>0</v>
      </c>
      <c r="AI23" s="385">
        <f t="shared" si="12"/>
        <v>0</v>
      </c>
      <c r="AJ23" s="385">
        <f t="shared" si="12"/>
        <v>0</v>
      </c>
      <c r="AK23" s="385">
        <f t="shared" si="12"/>
        <v>0</v>
      </c>
      <c r="AL23" s="385">
        <f t="shared" si="12"/>
        <v>0</v>
      </c>
      <c r="AM23" s="385">
        <f t="shared" si="12"/>
        <v>0</v>
      </c>
      <c r="AN23" s="385">
        <f t="shared" si="12"/>
        <v>0</v>
      </c>
      <c r="AO23" s="385">
        <f t="shared" si="12"/>
        <v>0</v>
      </c>
      <c r="AP23" s="385">
        <f t="shared" si="12"/>
        <v>0</v>
      </c>
      <c r="AQ23" s="385">
        <f t="shared" si="12"/>
        <v>0</v>
      </c>
      <c r="AR23" s="382">
        <f t="shared" ref="AR23:AR32" si="13">+SUM(D23:AQ23)</f>
        <v>0</v>
      </c>
      <c r="AS23" s="126"/>
      <c r="AU23" s="88">
        <f t="shared" ref="AU23:BP23" si="14">+D23-SUM(D24:D25)</f>
        <v>0</v>
      </c>
      <c r="AV23" s="88">
        <f t="shared" si="14"/>
        <v>0</v>
      </c>
      <c r="AW23" s="88">
        <f t="shared" si="14"/>
        <v>0</v>
      </c>
      <c r="AX23" s="88">
        <f t="shared" si="14"/>
        <v>0</v>
      </c>
      <c r="AY23" s="88">
        <f t="shared" si="14"/>
        <v>0</v>
      </c>
      <c r="AZ23" s="88">
        <f t="shared" si="14"/>
        <v>0</v>
      </c>
      <c r="BA23" s="88">
        <f t="shared" si="14"/>
        <v>0</v>
      </c>
      <c r="BB23" s="88">
        <f t="shared" si="14"/>
        <v>0</v>
      </c>
      <c r="BC23" s="88">
        <f t="shared" si="14"/>
        <v>0</v>
      </c>
      <c r="BD23" s="88">
        <f t="shared" si="14"/>
        <v>0</v>
      </c>
      <c r="BE23" s="88">
        <f t="shared" si="14"/>
        <v>0</v>
      </c>
      <c r="BF23" s="88">
        <f t="shared" si="14"/>
        <v>0</v>
      </c>
      <c r="BG23" s="88">
        <f t="shared" si="14"/>
        <v>0</v>
      </c>
      <c r="BH23" s="88">
        <f t="shared" si="14"/>
        <v>0</v>
      </c>
      <c r="BI23" s="88">
        <f t="shared" si="14"/>
        <v>0</v>
      </c>
      <c r="BJ23" s="88">
        <f t="shared" si="14"/>
        <v>0</v>
      </c>
      <c r="BK23" s="88">
        <f t="shared" si="14"/>
        <v>0</v>
      </c>
      <c r="BL23" s="88">
        <f t="shared" si="14"/>
        <v>0</v>
      </c>
      <c r="BM23" s="88">
        <f t="shared" si="14"/>
        <v>0</v>
      </c>
      <c r="BN23" s="88">
        <f t="shared" si="14"/>
        <v>0</v>
      </c>
      <c r="BO23" s="88">
        <f t="shared" si="14"/>
        <v>0</v>
      </c>
      <c r="BP23" s="88">
        <f t="shared" si="14"/>
        <v>0</v>
      </c>
      <c r="BQ23" s="88">
        <f t="shared" ref="BQ23:CI23" si="15">+Z23-SUM(Z24:Z25)</f>
        <v>0</v>
      </c>
      <c r="BR23" s="88">
        <f t="shared" si="15"/>
        <v>0</v>
      </c>
      <c r="BS23" s="88">
        <f t="shared" si="15"/>
        <v>0</v>
      </c>
      <c r="BT23" s="88">
        <f t="shared" si="15"/>
        <v>0</v>
      </c>
      <c r="BU23" s="88">
        <f t="shared" si="15"/>
        <v>0</v>
      </c>
      <c r="BV23" s="88">
        <f t="shared" si="15"/>
        <v>0</v>
      </c>
      <c r="BW23" s="88">
        <f t="shared" si="15"/>
        <v>0</v>
      </c>
      <c r="BX23" s="88">
        <f t="shared" si="15"/>
        <v>0</v>
      </c>
      <c r="BY23" s="88">
        <f t="shared" si="15"/>
        <v>0</v>
      </c>
      <c r="BZ23" s="88">
        <f t="shared" si="15"/>
        <v>0</v>
      </c>
      <c r="CA23" s="88">
        <f t="shared" si="15"/>
        <v>0</v>
      </c>
      <c r="CB23" s="88">
        <f t="shared" si="15"/>
        <v>0</v>
      </c>
      <c r="CC23" s="88">
        <f t="shared" si="15"/>
        <v>0</v>
      </c>
      <c r="CD23" s="88">
        <f t="shared" si="15"/>
        <v>0</v>
      </c>
      <c r="CE23" s="88">
        <f t="shared" si="15"/>
        <v>0</v>
      </c>
      <c r="CF23" s="88">
        <f t="shared" si="15"/>
        <v>0</v>
      </c>
      <c r="CG23" s="88">
        <f t="shared" si="15"/>
        <v>0</v>
      </c>
      <c r="CH23" s="88">
        <f t="shared" si="15"/>
        <v>0</v>
      </c>
      <c r="CI23" s="88">
        <f t="shared" si="15"/>
        <v>0</v>
      </c>
      <c r="CK23" s="88">
        <f t="shared" ref="CK23:CK32" si="16">+AR23-SUM(D23:AQ23)</f>
        <v>0</v>
      </c>
    </row>
    <row r="24" spans="1:90" s="11" customFormat="1" ht="20.100000000000001" customHeight="1">
      <c r="B24" s="127"/>
      <c r="C24" s="51" t="s">
        <v>52</v>
      </c>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384"/>
      <c r="AF24" s="384"/>
      <c r="AG24" s="384"/>
      <c r="AH24" s="384"/>
      <c r="AI24" s="384"/>
      <c r="AJ24" s="384"/>
      <c r="AK24" s="384"/>
      <c r="AL24" s="384"/>
      <c r="AM24" s="384"/>
      <c r="AN24" s="384"/>
      <c r="AO24" s="384"/>
      <c r="AP24" s="384"/>
      <c r="AQ24" s="384"/>
      <c r="AR24" s="382">
        <f t="shared" si="13"/>
        <v>0</v>
      </c>
      <c r="AS24" s="126"/>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K24" s="88">
        <f t="shared" si="16"/>
        <v>0</v>
      </c>
    </row>
    <row r="25" spans="1:90" s="132" customFormat="1" ht="20.100000000000001" customHeight="1">
      <c r="A25" s="129"/>
      <c r="B25" s="127"/>
      <c r="C25" s="51" t="s">
        <v>53</v>
      </c>
      <c r="D25" s="384"/>
      <c r="E25" s="384"/>
      <c r="F25" s="384"/>
      <c r="G25" s="384"/>
      <c r="H25" s="384"/>
      <c r="I25" s="384"/>
      <c r="J25" s="384"/>
      <c r="K25" s="384"/>
      <c r="L25" s="384"/>
      <c r="M25" s="384"/>
      <c r="N25" s="384"/>
      <c r="O25" s="384"/>
      <c r="P25" s="384"/>
      <c r="Q25" s="384"/>
      <c r="R25" s="384"/>
      <c r="S25" s="384"/>
      <c r="T25" s="384"/>
      <c r="U25" s="384"/>
      <c r="V25" s="384"/>
      <c r="W25" s="384"/>
      <c r="X25" s="384"/>
      <c r="Y25" s="384"/>
      <c r="Z25" s="384"/>
      <c r="AA25" s="384"/>
      <c r="AB25" s="384"/>
      <c r="AC25" s="384"/>
      <c r="AD25" s="384"/>
      <c r="AE25" s="384"/>
      <c r="AF25" s="384"/>
      <c r="AG25" s="384"/>
      <c r="AH25" s="384"/>
      <c r="AI25" s="384"/>
      <c r="AJ25" s="384"/>
      <c r="AK25" s="384"/>
      <c r="AL25" s="384"/>
      <c r="AM25" s="384"/>
      <c r="AN25" s="384"/>
      <c r="AO25" s="384"/>
      <c r="AP25" s="384"/>
      <c r="AQ25" s="384"/>
      <c r="AR25" s="382">
        <f t="shared" si="13"/>
        <v>0</v>
      </c>
      <c r="AS25" s="126"/>
      <c r="AT25" s="11"/>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11"/>
      <c r="CK25" s="88">
        <f t="shared" si="16"/>
        <v>0</v>
      </c>
      <c r="CL25" s="11"/>
    </row>
    <row r="26" spans="1:90" s="11" customFormat="1" ht="20.100000000000001" customHeight="1">
      <c r="B26" s="130"/>
      <c r="C26" s="50" t="s">
        <v>11</v>
      </c>
      <c r="D26" s="385">
        <f t="shared" ref="D26:AQ26" si="17">SUM(D27:D28)</f>
        <v>0</v>
      </c>
      <c r="E26" s="385">
        <f t="shared" si="17"/>
        <v>0</v>
      </c>
      <c r="F26" s="385">
        <f t="shared" si="17"/>
        <v>0</v>
      </c>
      <c r="G26" s="385">
        <f t="shared" si="17"/>
        <v>0</v>
      </c>
      <c r="H26" s="385">
        <f t="shared" si="17"/>
        <v>0</v>
      </c>
      <c r="I26" s="385">
        <f t="shared" si="17"/>
        <v>0</v>
      </c>
      <c r="J26" s="385">
        <f t="shared" si="17"/>
        <v>0</v>
      </c>
      <c r="K26" s="385">
        <f t="shared" si="17"/>
        <v>0</v>
      </c>
      <c r="L26" s="385">
        <f t="shared" si="17"/>
        <v>0</v>
      </c>
      <c r="M26" s="385">
        <f t="shared" si="17"/>
        <v>0</v>
      </c>
      <c r="N26" s="385">
        <f t="shared" si="17"/>
        <v>0</v>
      </c>
      <c r="O26" s="385">
        <f t="shared" si="17"/>
        <v>0</v>
      </c>
      <c r="P26" s="385">
        <f t="shared" si="17"/>
        <v>0</v>
      </c>
      <c r="Q26" s="385">
        <f t="shared" si="17"/>
        <v>0</v>
      </c>
      <c r="R26" s="385">
        <f t="shared" si="17"/>
        <v>0</v>
      </c>
      <c r="S26" s="385">
        <f t="shared" si="17"/>
        <v>0</v>
      </c>
      <c r="T26" s="385">
        <f t="shared" si="17"/>
        <v>0</v>
      </c>
      <c r="U26" s="385">
        <f t="shared" si="17"/>
        <v>0</v>
      </c>
      <c r="V26" s="385">
        <f t="shared" si="17"/>
        <v>0</v>
      </c>
      <c r="W26" s="385">
        <f t="shared" si="17"/>
        <v>0</v>
      </c>
      <c r="X26" s="385">
        <f t="shared" si="17"/>
        <v>0</v>
      </c>
      <c r="Y26" s="385">
        <f t="shared" si="17"/>
        <v>0</v>
      </c>
      <c r="Z26" s="385">
        <f t="shared" si="17"/>
        <v>0</v>
      </c>
      <c r="AA26" s="385">
        <f t="shared" si="17"/>
        <v>0</v>
      </c>
      <c r="AB26" s="385">
        <f t="shared" si="17"/>
        <v>0</v>
      </c>
      <c r="AC26" s="385">
        <f t="shared" si="17"/>
        <v>0</v>
      </c>
      <c r="AD26" s="385">
        <f t="shared" si="17"/>
        <v>0</v>
      </c>
      <c r="AE26" s="385">
        <f t="shared" si="17"/>
        <v>0</v>
      </c>
      <c r="AF26" s="385">
        <f t="shared" si="17"/>
        <v>0</v>
      </c>
      <c r="AG26" s="385">
        <f t="shared" si="17"/>
        <v>0</v>
      </c>
      <c r="AH26" s="385">
        <f t="shared" si="17"/>
        <v>0</v>
      </c>
      <c r="AI26" s="385">
        <f t="shared" si="17"/>
        <v>0</v>
      </c>
      <c r="AJ26" s="385">
        <f t="shared" si="17"/>
        <v>0</v>
      </c>
      <c r="AK26" s="385">
        <f t="shared" si="17"/>
        <v>0</v>
      </c>
      <c r="AL26" s="385">
        <f t="shared" si="17"/>
        <v>0</v>
      </c>
      <c r="AM26" s="385">
        <f t="shared" si="17"/>
        <v>0</v>
      </c>
      <c r="AN26" s="385">
        <f t="shared" si="17"/>
        <v>0</v>
      </c>
      <c r="AO26" s="385">
        <f t="shared" si="17"/>
        <v>0</v>
      </c>
      <c r="AP26" s="385">
        <f t="shared" si="17"/>
        <v>0</v>
      </c>
      <c r="AQ26" s="385">
        <f t="shared" si="17"/>
        <v>0</v>
      </c>
      <c r="AR26" s="382">
        <f t="shared" si="13"/>
        <v>0</v>
      </c>
      <c r="AS26" s="131"/>
      <c r="AT26" s="132"/>
      <c r="AU26" s="88">
        <f t="shared" ref="AU26:CI26" si="18">+D26-SUM(D27:D28)</f>
        <v>0</v>
      </c>
      <c r="AV26" s="88">
        <f t="shared" si="18"/>
        <v>0</v>
      </c>
      <c r="AW26" s="88">
        <f t="shared" si="18"/>
        <v>0</v>
      </c>
      <c r="AX26" s="88">
        <f t="shared" si="18"/>
        <v>0</v>
      </c>
      <c r="AY26" s="88">
        <f t="shared" si="18"/>
        <v>0</v>
      </c>
      <c r="AZ26" s="88">
        <f t="shared" si="18"/>
        <v>0</v>
      </c>
      <c r="BA26" s="88">
        <f t="shared" si="18"/>
        <v>0</v>
      </c>
      <c r="BB26" s="88">
        <f t="shared" si="18"/>
        <v>0</v>
      </c>
      <c r="BC26" s="88">
        <f t="shared" si="18"/>
        <v>0</v>
      </c>
      <c r="BD26" s="88">
        <f t="shared" si="18"/>
        <v>0</v>
      </c>
      <c r="BE26" s="88">
        <f t="shared" si="18"/>
        <v>0</v>
      </c>
      <c r="BF26" s="88">
        <f t="shared" si="18"/>
        <v>0</v>
      </c>
      <c r="BG26" s="88">
        <f t="shared" si="18"/>
        <v>0</v>
      </c>
      <c r="BH26" s="88">
        <f t="shared" si="18"/>
        <v>0</v>
      </c>
      <c r="BI26" s="88">
        <f t="shared" si="18"/>
        <v>0</v>
      </c>
      <c r="BJ26" s="88">
        <f t="shared" si="18"/>
        <v>0</v>
      </c>
      <c r="BK26" s="88">
        <f t="shared" si="18"/>
        <v>0</v>
      </c>
      <c r="BL26" s="88">
        <f t="shared" si="18"/>
        <v>0</v>
      </c>
      <c r="BM26" s="88">
        <f t="shared" si="18"/>
        <v>0</v>
      </c>
      <c r="BN26" s="88">
        <f t="shared" si="18"/>
        <v>0</v>
      </c>
      <c r="BO26" s="88">
        <f t="shared" si="18"/>
        <v>0</v>
      </c>
      <c r="BP26" s="88">
        <f t="shared" si="18"/>
        <v>0</v>
      </c>
      <c r="BQ26" s="88">
        <f t="shared" si="18"/>
        <v>0</v>
      </c>
      <c r="BR26" s="88">
        <f t="shared" si="18"/>
        <v>0</v>
      </c>
      <c r="BS26" s="88">
        <f t="shared" si="18"/>
        <v>0</v>
      </c>
      <c r="BT26" s="88">
        <f t="shared" si="18"/>
        <v>0</v>
      </c>
      <c r="BU26" s="88">
        <f t="shared" si="18"/>
        <v>0</v>
      </c>
      <c r="BV26" s="88">
        <f t="shared" si="18"/>
        <v>0</v>
      </c>
      <c r="BW26" s="88">
        <f t="shared" si="18"/>
        <v>0</v>
      </c>
      <c r="BX26" s="88">
        <f t="shared" si="18"/>
        <v>0</v>
      </c>
      <c r="BY26" s="88">
        <f t="shared" si="18"/>
        <v>0</v>
      </c>
      <c r="BZ26" s="88">
        <f t="shared" si="18"/>
        <v>0</v>
      </c>
      <c r="CA26" s="88">
        <f t="shared" si="18"/>
        <v>0</v>
      </c>
      <c r="CB26" s="88">
        <f t="shared" si="18"/>
        <v>0</v>
      </c>
      <c r="CC26" s="88">
        <f t="shared" si="18"/>
        <v>0</v>
      </c>
      <c r="CD26" s="88">
        <f t="shared" si="18"/>
        <v>0</v>
      </c>
      <c r="CE26" s="88">
        <f t="shared" si="18"/>
        <v>0</v>
      </c>
      <c r="CF26" s="88">
        <f t="shared" si="18"/>
        <v>0</v>
      </c>
      <c r="CG26" s="88">
        <f t="shared" si="18"/>
        <v>0</v>
      </c>
      <c r="CH26" s="88">
        <f t="shared" si="18"/>
        <v>0</v>
      </c>
      <c r="CI26" s="88">
        <f t="shared" si="18"/>
        <v>0</v>
      </c>
      <c r="CJ26" s="132"/>
      <c r="CK26" s="88">
        <f t="shared" si="16"/>
        <v>0</v>
      </c>
      <c r="CL26" s="132"/>
    </row>
    <row r="27" spans="1:90" s="11" customFormat="1" ht="20.100000000000001" customHeight="1">
      <c r="B27" s="127"/>
      <c r="C27" s="51" t="s">
        <v>52</v>
      </c>
      <c r="D27" s="384"/>
      <c r="E27" s="384"/>
      <c r="F27" s="384"/>
      <c r="G27" s="384"/>
      <c r="H27" s="384"/>
      <c r="I27" s="384"/>
      <c r="J27" s="384"/>
      <c r="K27" s="384"/>
      <c r="L27" s="384"/>
      <c r="M27" s="384"/>
      <c r="N27" s="384"/>
      <c r="O27" s="384"/>
      <c r="P27" s="384"/>
      <c r="Q27" s="384"/>
      <c r="R27" s="384"/>
      <c r="S27" s="384"/>
      <c r="T27" s="384"/>
      <c r="U27" s="384"/>
      <c r="V27" s="384"/>
      <c r="W27" s="384"/>
      <c r="X27" s="384"/>
      <c r="Y27" s="384"/>
      <c r="Z27" s="384"/>
      <c r="AA27" s="384"/>
      <c r="AB27" s="384"/>
      <c r="AC27" s="384"/>
      <c r="AD27" s="384"/>
      <c r="AE27" s="384"/>
      <c r="AF27" s="384"/>
      <c r="AG27" s="384"/>
      <c r="AH27" s="384"/>
      <c r="AI27" s="384"/>
      <c r="AJ27" s="384"/>
      <c r="AK27" s="384"/>
      <c r="AL27" s="384"/>
      <c r="AM27" s="384"/>
      <c r="AN27" s="384"/>
      <c r="AO27" s="384"/>
      <c r="AP27" s="384"/>
      <c r="AQ27" s="384"/>
      <c r="AR27" s="382">
        <f t="shared" si="13"/>
        <v>0</v>
      </c>
      <c r="AS27" s="126"/>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K27" s="88">
        <f t="shared" si="16"/>
        <v>0</v>
      </c>
    </row>
    <row r="28" spans="1:90" s="132" customFormat="1" ht="20.100000000000001" customHeight="1">
      <c r="A28" s="129"/>
      <c r="B28" s="127"/>
      <c r="C28" s="51" t="s">
        <v>53</v>
      </c>
      <c r="D28" s="384"/>
      <c r="E28" s="384"/>
      <c r="F28" s="384"/>
      <c r="G28" s="384"/>
      <c r="H28" s="384"/>
      <c r="I28" s="384"/>
      <c r="J28" s="384"/>
      <c r="K28" s="384"/>
      <c r="L28" s="384"/>
      <c r="M28" s="384"/>
      <c r="N28" s="384"/>
      <c r="O28" s="384"/>
      <c r="P28" s="384"/>
      <c r="Q28" s="384"/>
      <c r="R28" s="384"/>
      <c r="S28" s="384"/>
      <c r="T28" s="384"/>
      <c r="U28" s="384"/>
      <c r="V28" s="384"/>
      <c r="W28" s="384"/>
      <c r="X28" s="384"/>
      <c r="Y28" s="384"/>
      <c r="Z28" s="384"/>
      <c r="AA28" s="384"/>
      <c r="AB28" s="384"/>
      <c r="AC28" s="384"/>
      <c r="AD28" s="384"/>
      <c r="AE28" s="384"/>
      <c r="AF28" s="384"/>
      <c r="AG28" s="384"/>
      <c r="AH28" s="384"/>
      <c r="AI28" s="384"/>
      <c r="AJ28" s="384"/>
      <c r="AK28" s="384"/>
      <c r="AL28" s="384"/>
      <c r="AM28" s="384"/>
      <c r="AN28" s="384"/>
      <c r="AO28" s="384"/>
      <c r="AP28" s="384"/>
      <c r="AQ28" s="384"/>
      <c r="AR28" s="382">
        <f t="shared" si="13"/>
        <v>0</v>
      </c>
      <c r="AS28" s="126"/>
      <c r="AT28" s="11"/>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11"/>
      <c r="CK28" s="88">
        <f t="shared" si="16"/>
        <v>0</v>
      </c>
      <c r="CL28" s="11"/>
    </row>
    <row r="29" spans="1:90" s="11" customFormat="1" ht="20.100000000000001" customHeight="1">
      <c r="B29" s="130"/>
      <c r="C29" s="50" t="s">
        <v>12</v>
      </c>
      <c r="D29" s="385">
        <f t="shared" ref="D29:AQ29" si="19">SUM(D30:D31)</f>
        <v>0</v>
      </c>
      <c r="E29" s="385">
        <f t="shared" si="19"/>
        <v>0</v>
      </c>
      <c r="F29" s="385">
        <f t="shared" si="19"/>
        <v>0</v>
      </c>
      <c r="G29" s="385">
        <f t="shared" si="19"/>
        <v>0</v>
      </c>
      <c r="H29" s="385">
        <f t="shared" si="19"/>
        <v>0</v>
      </c>
      <c r="I29" s="385">
        <f t="shared" si="19"/>
        <v>0</v>
      </c>
      <c r="J29" s="385">
        <f t="shared" si="19"/>
        <v>0</v>
      </c>
      <c r="K29" s="385">
        <f t="shared" si="19"/>
        <v>0</v>
      </c>
      <c r="L29" s="385">
        <f t="shared" si="19"/>
        <v>0</v>
      </c>
      <c r="M29" s="385">
        <f t="shared" si="19"/>
        <v>0</v>
      </c>
      <c r="N29" s="385">
        <f t="shared" si="19"/>
        <v>0</v>
      </c>
      <c r="O29" s="385">
        <f t="shared" si="19"/>
        <v>0</v>
      </c>
      <c r="P29" s="385">
        <f t="shared" si="19"/>
        <v>0</v>
      </c>
      <c r="Q29" s="385">
        <f t="shared" si="19"/>
        <v>0</v>
      </c>
      <c r="R29" s="385">
        <f t="shared" si="19"/>
        <v>0</v>
      </c>
      <c r="S29" s="385">
        <f t="shared" si="19"/>
        <v>0</v>
      </c>
      <c r="T29" s="385">
        <f t="shared" si="19"/>
        <v>0</v>
      </c>
      <c r="U29" s="385">
        <f t="shared" si="19"/>
        <v>0</v>
      </c>
      <c r="V29" s="385">
        <f t="shared" si="19"/>
        <v>0</v>
      </c>
      <c r="W29" s="385">
        <f t="shared" si="19"/>
        <v>0</v>
      </c>
      <c r="X29" s="385">
        <f t="shared" si="19"/>
        <v>0</v>
      </c>
      <c r="Y29" s="385">
        <f t="shared" si="19"/>
        <v>0</v>
      </c>
      <c r="Z29" s="385">
        <f t="shared" si="19"/>
        <v>0</v>
      </c>
      <c r="AA29" s="385">
        <f t="shared" si="19"/>
        <v>0</v>
      </c>
      <c r="AB29" s="385">
        <f t="shared" si="19"/>
        <v>0</v>
      </c>
      <c r="AC29" s="385">
        <f t="shared" si="19"/>
        <v>0</v>
      </c>
      <c r="AD29" s="385">
        <f t="shared" si="19"/>
        <v>0</v>
      </c>
      <c r="AE29" s="385">
        <f t="shared" si="19"/>
        <v>0</v>
      </c>
      <c r="AF29" s="385">
        <f t="shared" si="19"/>
        <v>0</v>
      </c>
      <c r="AG29" s="385">
        <f t="shared" si="19"/>
        <v>0</v>
      </c>
      <c r="AH29" s="385">
        <f t="shared" si="19"/>
        <v>0</v>
      </c>
      <c r="AI29" s="385">
        <f t="shared" si="19"/>
        <v>0</v>
      </c>
      <c r="AJ29" s="385">
        <f t="shared" si="19"/>
        <v>0</v>
      </c>
      <c r="AK29" s="385">
        <f t="shared" si="19"/>
        <v>0</v>
      </c>
      <c r="AL29" s="385">
        <f t="shared" si="19"/>
        <v>0</v>
      </c>
      <c r="AM29" s="385">
        <f t="shared" si="19"/>
        <v>0</v>
      </c>
      <c r="AN29" s="385">
        <f t="shared" si="19"/>
        <v>0</v>
      </c>
      <c r="AO29" s="385">
        <f t="shared" si="19"/>
        <v>0</v>
      </c>
      <c r="AP29" s="385">
        <f t="shared" si="19"/>
        <v>0</v>
      </c>
      <c r="AQ29" s="385">
        <f t="shared" si="19"/>
        <v>0</v>
      </c>
      <c r="AR29" s="382">
        <f t="shared" si="13"/>
        <v>0</v>
      </c>
      <c r="AS29" s="131"/>
      <c r="AT29" s="132"/>
      <c r="AU29" s="88">
        <f t="shared" ref="AU29:CI29" si="20">+D29-SUM(D30:D31)</f>
        <v>0</v>
      </c>
      <c r="AV29" s="88">
        <f t="shared" si="20"/>
        <v>0</v>
      </c>
      <c r="AW29" s="88">
        <f t="shared" si="20"/>
        <v>0</v>
      </c>
      <c r="AX29" s="88">
        <f t="shared" si="20"/>
        <v>0</v>
      </c>
      <c r="AY29" s="88">
        <f t="shared" si="20"/>
        <v>0</v>
      </c>
      <c r="AZ29" s="88">
        <f t="shared" si="20"/>
        <v>0</v>
      </c>
      <c r="BA29" s="88">
        <f t="shared" si="20"/>
        <v>0</v>
      </c>
      <c r="BB29" s="88">
        <f t="shared" si="20"/>
        <v>0</v>
      </c>
      <c r="BC29" s="88">
        <f t="shared" si="20"/>
        <v>0</v>
      </c>
      <c r="BD29" s="88">
        <f t="shared" si="20"/>
        <v>0</v>
      </c>
      <c r="BE29" s="88">
        <f t="shared" si="20"/>
        <v>0</v>
      </c>
      <c r="BF29" s="88">
        <f t="shared" si="20"/>
        <v>0</v>
      </c>
      <c r="BG29" s="88">
        <f t="shared" si="20"/>
        <v>0</v>
      </c>
      <c r="BH29" s="88">
        <f t="shared" si="20"/>
        <v>0</v>
      </c>
      <c r="BI29" s="88">
        <f t="shared" si="20"/>
        <v>0</v>
      </c>
      <c r="BJ29" s="88">
        <f t="shared" si="20"/>
        <v>0</v>
      </c>
      <c r="BK29" s="88">
        <f t="shared" si="20"/>
        <v>0</v>
      </c>
      <c r="BL29" s="88">
        <f t="shared" si="20"/>
        <v>0</v>
      </c>
      <c r="BM29" s="88">
        <f t="shared" si="20"/>
        <v>0</v>
      </c>
      <c r="BN29" s="88">
        <f t="shared" si="20"/>
        <v>0</v>
      </c>
      <c r="BO29" s="88">
        <f t="shared" si="20"/>
        <v>0</v>
      </c>
      <c r="BP29" s="88">
        <f t="shared" si="20"/>
        <v>0</v>
      </c>
      <c r="BQ29" s="88">
        <f t="shared" si="20"/>
        <v>0</v>
      </c>
      <c r="BR29" s="88">
        <f t="shared" si="20"/>
        <v>0</v>
      </c>
      <c r="BS29" s="88">
        <f t="shared" si="20"/>
        <v>0</v>
      </c>
      <c r="BT29" s="88">
        <f t="shared" si="20"/>
        <v>0</v>
      </c>
      <c r="BU29" s="88">
        <f t="shared" si="20"/>
        <v>0</v>
      </c>
      <c r="BV29" s="88">
        <f t="shared" si="20"/>
        <v>0</v>
      </c>
      <c r="BW29" s="88">
        <f t="shared" si="20"/>
        <v>0</v>
      </c>
      <c r="BX29" s="88">
        <f t="shared" si="20"/>
        <v>0</v>
      </c>
      <c r="BY29" s="88">
        <f t="shared" si="20"/>
        <v>0</v>
      </c>
      <c r="BZ29" s="88">
        <f t="shared" si="20"/>
        <v>0</v>
      </c>
      <c r="CA29" s="88">
        <f t="shared" si="20"/>
        <v>0</v>
      </c>
      <c r="CB29" s="88">
        <f t="shared" si="20"/>
        <v>0</v>
      </c>
      <c r="CC29" s="88">
        <f t="shared" si="20"/>
        <v>0</v>
      </c>
      <c r="CD29" s="88">
        <f t="shared" si="20"/>
        <v>0</v>
      </c>
      <c r="CE29" s="88">
        <f t="shared" si="20"/>
        <v>0</v>
      </c>
      <c r="CF29" s="88">
        <f t="shared" si="20"/>
        <v>0</v>
      </c>
      <c r="CG29" s="88">
        <f t="shared" si="20"/>
        <v>0</v>
      </c>
      <c r="CH29" s="88">
        <f t="shared" si="20"/>
        <v>0</v>
      </c>
      <c r="CI29" s="88">
        <f t="shared" si="20"/>
        <v>0</v>
      </c>
      <c r="CJ29" s="132"/>
      <c r="CK29" s="88">
        <f t="shared" si="16"/>
        <v>0</v>
      </c>
      <c r="CL29" s="132"/>
    </row>
    <row r="30" spans="1:90" s="11" customFormat="1" ht="20.100000000000001" customHeight="1">
      <c r="B30" s="127"/>
      <c r="C30" s="51" t="s">
        <v>52</v>
      </c>
      <c r="D30" s="384"/>
      <c r="E30" s="384"/>
      <c r="F30" s="384"/>
      <c r="G30" s="384"/>
      <c r="H30" s="384"/>
      <c r="I30" s="384"/>
      <c r="J30" s="384"/>
      <c r="K30" s="384"/>
      <c r="L30" s="384"/>
      <c r="M30" s="384"/>
      <c r="N30" s="384"/>
      <c r="O30" s="384"/>
      <c r="P30" s="384"/>
      <c r="Q30" s="384"/>
      <c r="R30" s="384"/>
      <c r="S30" s="384"/>
      <c r="T30" s="384"/>
      <c r="U30" s="384"/>
      <c r="V30" s="384"/>
      <c r="W30" s="384"/>
      <c r="X30" s="384"/>
      <c r="Y30" s="384"/>
      <c r="Z30" s="384"/>
      <c r="AA30" s="384"/>
      <c r="AB30" s="384"/>
      <c r="AC30" s="384"/>
      <c r="AD30" s="384"/>
      <c r="AE30" s="384"/>
      <c r="AF30" s="384"/>
      <c r="AG30" s="384"/>
      <c r="AH30" s="384"/>
      <c r="AI30" s="384"/>
      <c r="AJ30" s="384"/>
      <c r="AK30" s="384"/>
      <c r="AL30" s="384"/>
      <c r="AM30" s="384"/>
      <c r="AN30" s="384"/>
      <c r="AO30" s="384"/>
      <c r="AP30" s="384"/>
      <c r="AQ30" s="384"/>
      <c r="AR30" s="382">
        <f t="shared" si="13"/>
        <v>0</v>
      </c>
      <c r="AS30" s="126"/>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K30" s="88">
        <f t="shared" si="16"/>
        <v>0</v>
      </c>
    </row>
    <row r="31" spans="1:90" s="132" customFormat="1" ht="20.100000000000001" customHeight="1">
      <c r="A31" s="129"/>
      <c r="B31" s="127"/>
      <c r="C31" s="51" t="s">
        <v>53</v>
      </c>
      <c r="D31" s="384"/>
      <c r="E31" s="384"/>
      <c r="F31" s="384"/>
      <c r="G31" s="384"/>
      <c r="H31" s="384"/>
      <c r="I31" s="384"/>
      <c r="J31" s="384"/>
      <c r="K31" s="384"/>
      <c r="L31" s="384"/>
      <c r="M31" s="384"/>
      <c r="N31" s="384"/>
      <c r="O31" s="384"/>
      <c r="P31" s="384"/>
      <c r="Q31" s="384"/>
      <c r="R31" s="384"/>
      <c r="S31" s="384"/>
      <c r="T31" s="384"/>
      <c r="U31" s="384"/>
      <c r="V31" s="384"/>
      <c r="W31" s="384"/>
      <c r="X31" s="384"/>
      <c r="Y31" s="384"/>
      <c r="Z31" s="384"/>
      <c r="AA31" s="384"/>
      <c r="AB31" s="384"/>
      <c r="AC31" s="384"/>
      <c r="AD31" s="384"/>
      <c r="AE31" s="384"/>
      <c r="AF31" s="384"/>
      <c r="AG31" s="384"/>
      <c r="AH31" s="384"/>
      <c r="AI31" s="384"/>
      <c r="AJ31" s="384"/>
      <c r="AK31" s="384"/>
      <c r="AL31" s="384"/>
      <c r="AM31" s="384"/>
      <c r="AN31" s="384"/>
      <c r="AO31" s="384"/>
      <c r="AP31" s="384"/>
      <c r="AQ31" s="384"/>
      <c r="AR31" s="382">
        <f t="shared" si="13"/>
        <v>0</v>
      </c>
      <c r="AS31" s="126"/>
      <c r="AT31" s="11"/>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11"/>
      <c r="CK31" s="88">
        <f t="shared" si="16"/>
        <v>0</v>
      </c>
      <c r="CL31" s="11"/>
    </row>
    <row r="32" spans="1:90" s="132" customFormat="1" ht="30" customHeight="1">
      <c r="A32" s="129"/>
      <c r="B32" s="130"/>
      <c r="C32" s="49" t="s">
        <v>130</v>
      </c>
      <c r="D32" s="426">
        <f t="shared" ref="D32:AQ32" si="21">+SUM(D29,D26,D23)</f>
        <v>0</v>
      </c>
      <c r="E32" s="426">
        <f t="shared" si="21"/>
        <v>0</v>
      </c>
      <c r="F32" s="426">
        <f t="shared" si="21"/>
        <v>0</v>
      </c>
      <c r="G32" s="426">
        <f t="shared" si="21"/>
        <v>0</v>
      </c>
      <c r="H32" s="426">
        <f t="shared" si="21"/>
        <v>0</v>
      </c>
      <c r="I32" s="426">
        <f t="shared" si="21"/>
        <v>0</v>
      </c>
      <c r="J32" s="426">
        <f t="shared" si="21"/>
        <v>0</v>
      </c>
      <c r="K32" s="426">
        <f t="shared" si="21"/>
        <v>0</v>
      </c>
      <c r="L32" s="426">
        <f t="shared" si="21"/>
        <v>0</v>
      </c>
      <c r="M32" s="426">
        <f t="shared" si="21"/>
        <v>0</v>
      </c>
      <c r="N32" s="426">
        <f t="shared" si="21"/>
        <v>0</v>
      </c>
      <c r="O32" s="426">
        <f t="shared" si="21"/>
        <v>0</v>
      </c>
      <c r="P32" s="426">
        <f t="shared" si="21"/>
        <v>0</v>
      </c>
      <c r="Q32" s="426">
        <f t="shared" si="21"/>
        <v>0</v>
      </c>
      <c r="R32" s="426">
        <f t="shared" si="21"/>
        <v>0</v>
      </c>
      <c r="S32" s="426">
        <f t="shared" si="21"/>
        <v>0</v>
      </c>
      <c r="T32" s="426">
        <f t="shared" si="21"/>
        <v>0</v>
      </c>
      <c r="U32" s="426">
        <f t="shared" si="21"/>
        <v>0</v>
      </c>
      <c r="V32" s="426">
        <f t="shared" si="21"/>
        <v>0</v>
      </c>
      <c r="W32" s="426">
        <f t="shared" si="21"/>
        <v>0</v>
      </c>
      <c r="X32" s="426">
        <f t="shared" si="21"/>
        <v>0</v>
      </c>
      <c r="Y32" s="426">
        <f t="shared" si="21"/>
        <v>0</v>
      </c>
      <c r="Z32" s="426">
        <f t="shared" si="21"/>
        <v>0</v>
      </c>
      <c r="AA32" s="426">
        <f t="shared" si="21"/>
        <v>0</v>
      </c>
      <c r="AB32" s="426">
        <f t="shared" si="21"/>
        <v>0</v>
      </c>
      <c r="AC32" s="426">
        <f t="shared" si="21"/>
        <v>0</v>
      </c>
      <c r="AD32" s="426">
        <f t="shared" si="21"/>
        <v>0</v>
      </c>
      <c r="AE32" s="426">
        <f t="shared" si="21"/>
        <v>0</v>
      </c>
      <c r="AF32" s="426">
        <f t="shared" si="21"/>
        <v>0</v>
      </c>
      <c r="AG32" s="426">
        <f t="shared" si="21"/>
        <v>0</v>
      </c>
      <c r="AH32" s="426">
        <f t="shared" si="21"/>
        <v>0</v>
      </c>
      <c r="AI32" s="426">
        <f t="shared" si="21"/>
        <v>0</v>
      </c>
      <c r="AJ32" s="426">
        <f t="shared" si="21"/>
        <v>0</v>
      </c>
      <c r="AK32" s="426">
        <f t="shared" si="21"/>
        <v>0</v>
      </c>
      <c r="AL32" s="426">
        <f t="shared" si="21"/>
        <v>0</v>
      </c>
      <c r="AM32" s="426">
        <f t="shared" si="21"/>
        <v>0</v>
      </c>
      <c r="AN32" s="426">
        <f t="shared" si="21"/>
        <v>0</v>
      </c>
      <c r="AO32" s="426">
        <f t="shared" si="21"/>
        <v>0</v>
      </c>
      <c r="AP32" s="426">
        <f t="shared" si="21"/>
        <v>0</v>
      </c>
      <c r="AQ32" s="426">
        <f t="shared" si="21"/>
        <v>0</v>
      </c>
      <c r="AR32" s="423">
        <f t="shared" si="13"/>
        <v>0</v>
      </c>
      <c r="AS32" s="126"/>
      <c r="AU32" s="88">
        <f t="shared" ref="AU32:CI32" si="22">+D32-D23-D26-D29</f>
        <v>0</v>
      </c>
      <c r="AV32" s="88">
        <f t="shared" si="22"/>
        <v>0</v>
      </c>
      <c r="AW32" s="88">
        <f t="shared" si="22"/>
        <v>0</v>
      </c>
      <c r="AX32" s="88">
        <f t="shared" si="22"/>
        <v>0</v>
      </c>
      <c r="AY32" s="88">
        <f t="shared" si="22"/>
        <v>0</v>
      </c>
      <c r="AZ32" s="88">
        <f t="shared" si="22"/>
        <v>0</v>
      </c>
      <c r="BA32" s="88">
        <f t="shared" si="22"/>
        <v>0</v>
      </c>
      <c r="BB32" s="88">
        <f t="shared" si="22"/>
        <v>0</v>
      </c>
      <c r="BC32" s="88">
        <f t="shared" si="22"/>
        <v>0</v>
      </c>
      <c r="BD32" s="88">
        <f t="shared" si="22"/>
        <v>0</v>
      </c>
      <c r="BE32" s="88">
        <f t="shared" si="22"/>
        <v>0</v>
      </c>
      <c r="BF32" s="88">
        <f t="shared" si="22"/>
        <v>0</v>
      </c>
      <c r="BG32" s="88">
        <f t="shared" si="22"/>
        <v>0</v>
      </c>
      <c r="BH32" s="88">
        <f t="shared" si="22"/>
        <v>0</v>
      </c>
      <c r="BI32" s="88">
        <f t="shared" si="22"/>
        <v>0</v>
      </c>
      <c r="BJ32" s="88">
        <f t="shared" si="22"/>
        <v>0</v>
      </c>
      <c r="BK32" s="88">
        <f t="shared" si="22"/>
        <v>0</v>
      </c>
      <c r="BL32" s="88">
        <f t="shared" si="22"/>
        <v>0</v>
      </c>
      <c r="BM32" s="88">
        <f t="shared" si="22"/>
        <v>0</v>
      </c>
      <c r="BN32" s="88">
        <f t="shared" si="22"/>
        <v>0</v>
      </c>
      <c r="BO32" s="88">
        <f t="shared" si="22"/>
        <v>0</v>
      </c>
      <c r="BP32" s="88">
        <f t="shared" si="22"/>
        <v>0</v>
      </c>
      <c r="BQ32" s="88">
        <f t="shared" si="22"/>
        <v>0</v>
      </c>
      <c r="BR32" s="88">
        <f t="shared" si="22"/>
        <v>0</v>
      </c>
      <c r="BS32" s="88">
        <f t="shared" si="22"/>
        <v>0</v>
      </c>
      <c r="BT32" s="88">
        <f t="shared" si="22"/>
        <v>0</v>
      </c>
      <c r="BU32" s="88">
        <f t="shared" si="22"/>
        <v>0</v>
      </c>
      <c r="BV32" s="88">
        <f t="shared" si="22"/>
        <v>0</v>
      </c>
      <c r="BW32" s="88">
        <f t="shared" si="22"/>
        <v>0</v>
      </c>
      <c r="BX32" s="88">
        <f t="shared" si="22"/>
        <v>0</v>
      </c>
      <c r="BY32" s="88">
        <f t="shared" si="22"/>
        <v>0</v>
      </c>
      <c r="BZ32" s="88">
        <f t="shared" si="22"/>
        <v>0</v>
      </c>
      <c r="CA32" s="88">
        <f t="shared" si="22"/>
        <v>0</v>
      </c>
      <c r="CB32" s="88">
        <f t="shared" si="22"/>
        <v>0</v>
      </c>
      <c r="CC32" s="88">
        <f t="shared" si="22"/>
        <v>0</v>
      </c>
      <c r="CD32" s="88">
        <f t="shared" si="22"/>
        <v>0</v>
      </c>
      <c r="CE32" s="88">
        <f t="shared" si="22"/>
        <v>0</v>
      </c>
      <c r="CF32" s="88">
        <f t="shared" si="22"/>
        <v>0</v>
      </c>
      <c r="CG32" s="88">
        <f t="shared" si="22"/>
        <v>0</v>
      </c>
      <c r="CH32" s="88">
        <f t="shared" si="22"/>
        <v>0</v>
      </c>
      <c r="CI32" s="88">
        <f t="shared" si="22"/>
        <v>0</v>
      </c>
      <c r="CK32" s="88">
        <f t="shared" si="16"/>
        <v>0</v>
      </c>
    </row>
    <row r="33" spans="1:90" s="132" customFormat="1" ht="20.100000000000001" customHeight="1">
      <c r="A33" s="129"/>
      <c r="B33" s="130"/>
      <c r="C33" s="52" t="s">
        <v>150</v>
      </c>
      <c r="D33" s="405"/>
      <c r="E33" s="405"/>
      <c r="F33" s="405"/>
      <c r="G33" s="405"/>
      <c r="H33" s="405"/>
      <c r="I33" s="405"/>
      <c r="J33" s="405"/>
      <c r="K33" s="405"/>
      <c r="L33" s="405"/>
      <c r="M33" s="405"/>
      <c r="N33" s="405"/>
      <c r="O33" s="405"/>
      <c r="P33" s="405"/>
      <c r="Q33" s="389"/>
      <c r="R33" s="405"/>
      <c r="S33" s="405"/>
      <c r="T33" s="405"/>
      <c r="U33" s="405"/>
      <c r="V33" s="405"/>
      <c r="W33" s="405"/>
      <c r="X33" s="389"/>
      <c r="Y33" s="405"/>
      <c r="Z33" s="405"/>
      <c r="AA33" s="405"/>
      <c r="AB33" s="405"/>
      <c r="AC33" s="405"/>
      <c r="AD33" s="405"/>
      <c r="AE33" s="405"/>
      <c r="AF33" s="405"/>
      <c r="AG33" s="405"/>
      <c r="AH33" s="405"/>
      <c r="AI33" s="405"/>
      <c r="AJ33" s="405"/>
      <c r="AK33" s="405"/>
      <c r="AL33" s="405"/>
      <c r="AM33" s="405"/>
      <c r="AN33" s="405"/>
      <c r="AO33" s="389"/>
      <c r="AP33" s="405"/>
      <c r="AQ33" s="407"/>
      <c r="AR33" s="408"/>
      <c r="AS33" s="126"/>
      <c r="AU33" s="88"/>
      <c r="AV33" s="88"/>
      <c r="AW33" s="88"/>
      <c r="AX33" s="88"/>
      <c r="AY33" s="88"/>
      <c r="AZ33" s="88"/>
      <c r="BA33" s="88"/>
      <c r="BB33" s="88"/>
      <c r="BC33" s="88"/>
      <c r="BD33" s="88"/>
      <c r="BE33" s="88"/>
      <c r="BF33" s="88"/>
      <c r="BG33" s="88"/>
      <c r="BH33" s="88">
        <f>+IF(Q33&gt;Q32,111,0)</f>
        <v>0</v>
      </c>
      <c r="BI33" s="88"/>
      <c r="BJ33" s="88"/>
      <c r="BK33" s="88"/>
      <c r="BL33" s="88"/>
      <c r="BM33" s="88"/>
      <c r="BN33" s="88"/>
      <c r="BO33" s="88">
        <f>+IF(X33&gt;X32,111,0)</f>
        <v>0</v>
      </c>
      <c r="BP33" s="88"/>
      <c r="BQ33" s="88"/>
      <c r="BR33" s="88"/>
      <c r="BS33" s="88"/>
      <c r="BT33" s="88"/>
      <c r="BU33" s="88"/>
      <c r="BV33" s="88"/>
      <c r="BW33" s="88"/>
      <c r="BX33" s="88"/>
      <c r="BY33" s="88"/>
      <c r="BZ33" s="88"/>
      <c r="CA33" s="88"/>
      <c r="CB33" s="88"/>
      <c r="CC33" s="88"/>
      <c r="CD33" s="88"/>
      <c r="CE33" s="88"/>
      <c r="CF33" s="88">
        <f>+IF(AO33&gt;AO32,111,0)</f>
        <v>0</v>
      </c>
      <c r="CG33" s="88"/>
      <c r="CH33" s="88"/>
      <c r="CI33" s="88">
        <f>+IF(AR33&gt;AR32,111,0)</f>
        <v>0</v>
      </c>
      <c r="CK33" s="88">
        <f>IF(AR33&lt;=AR32,0,100)+IF(AR33&lt;SUM(AO33,X33,Q33),111,0)</f>
        <v>0</v>
      </c>
    </row>
    <row r="34" spans="1:90" s="11" customFormat="1" ht="20.100000000000001" customHeight="1">
      <c r="B34" s="130"/>
      <c r="C34" s="52" t="s">
        <v>151</v>
      </c>
      <c r="D34" s="405"/>
      <c r="E34" s="405"/>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5"/>
      <c r="AE34" s="405"/>
      <c r="AF34" s="405"/>
      <c r="AG34" s="405"/>
      <c r="AH34" s="405"/>
      <c r="AI34" s="405"/>
      <c r="AJ34" s="405"/>
      <c r="AK34" s="405"/>
      <c r="AL34" s="405"/>
      <c r="AM34" s="405"/>
      <c r="AN34" s="405"/>
      <c r="AO34" s="405"/>
      <c r="AP34" s="405"/>
      <c r="AQ34" s="405"/>
      <c r="AR34" s="408"/>
      <c r="AS34" s="126"/>
      <c r="AT34" s="132"/>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132"/>
      <c r="CK34" s="88">
        <f>IF(AR34&lt;=AR32,0,100)</f>
        <v>0</v>
      </c>
      <c r="CL34" s="132"/>
    </row>
    <row r="35" spans="1:90" s="11" customFormat="1" ht="20.100000000000001" customHeight="1">
      <c r="B35" s="130"/>
      <c r="C35" s="134" t="s">
        <v>147</v>
      </c>
      <c r="D35" s="405"/>
      <c r="E35" s="405"/>
      <c r="F35" s="405"/>
      <c r="G35" s="405"/>
      <c r="H35" s="405"/>
      <c r="I35" s="405"/>
      <c r="J35" s="405"/>
      <c r="K35" s="405"/>
      <c r="L35" s="405"/>
      <c r="M35" s="405"/>
      <c r="N35" s="405"/>
      <c r="O35" s="405"/>
      <c r="P35" s="405"/>
      <c r="Q35" s="389"/>
      <c r="R35" s="405"/>
      <c r="S35" s="405"/>
      <c r="T35" s="405"/>
      <c r="U35" s="405"/>
      <c r="V35" s="405"/>
      <c r="W35" s="405"/>
      <c r="X35" s="389"/>
      <c r="Y35" s="405"/>
      <c r="Z35" s="405"/>
      <c r="AA35" s="405"/>
      <c r="AB35" s="405"/>
      <c r="AC35" s="405"/>
      <c r="AD35" s="405"/>
      <c r="AE35" s="405"/>
      <c r="AF35" s="405"/>
      <c r="AG35" s="405"/>
      <c r="AH35" s="405"/>
      <c r="AI35" s="405"/>
      <c r="AJ35" s="405"/>
      <c r="AK35" s="405"/>
      <c r="AL35" s="405"/>
      <c r="AM35" s="405"/>
      <c r="AN35" s="405"/>
      <c r="AO35" s="389"/>
      <c r="AP35" s="405"/>
      <c r="AQ35" s="407"/>
      <c r="AR35" s="408"/>
      <c r="AS35" s="126"/>
      <c r="AT35" s="132"/>
      <c r="AU35" s="88"/>
      <c r="AV35" s="88"/>
      <c r="AW35" s="88"/>
      <c r="AX35" s="88"/>
      <c r="AY35" s="88"/>
      <c r="AZ35" s="88"/>
      <c r="BA35" s="88"/>
      <c r="BB35" s="88"/>
      <c r="BC35" s="88"/>
      <c r="BD35" s="88"/>
      <c r="BE35" s="88"/>
      <c r="BF35" s="88"/>
      <c r="BG35" s="88"/>
      <c r="BH35" s="88">
        <f>+IF(Q35&gt;Q32,111,0)</f>
        <v>0</v>
      </c>
      <c r="BI35" s="88"/>
      <c r="BJ35" s="88"/>
      <c r="BK35" s="88"/>
      <c r="BL35" s="88"/>
      <c r="BM35" s="88"/>
      <c r="BN35" s="88"/>
      <c r="BO35" s="88">
        <f>+IF(X35&gt;X32,111,0)</f>
        <v>0</v>
      </c>
      <c r="BP35" s="88"/>
      <c r="BQ35" s="88"/>
      <c r="BR35" s="88"/>
      <c r="BS35" s="88"/>
      <c r="BT35" s="88"/>
      <c r="BU35" s="88"/>
      <c r="BV35" s="88"/>
      <c r="BW35" s="88"/>
      <c r="BX35" s="88"/>
      <c r="BY35" s="88"/>
      <c r="BZ35" s="88"/>
      <c r="CA35" s="88"/>
      <c r="CB35" s="88"/>
      <c r="CC35" s="88"/>
      <c r="CD35" s="88"/>
      <c r="CE35" s="88"/>
      <c r="CF35" s="88">
        <f>+IF(AO35&gt;AO32,111,0)</f>
        <v>0</v>
      </c>
      <c r="CG35" s="88"/>
      <c r="CH35" s="88"/>
      <c r="CI35" s="88">
        <f>+IF(AR35&gt;AR32,111,0)</f>
        <v>0</v>
      </c>
      <c r="CJ35" s="132"/>
      <c r="CK35" s="88">
        <f>+IF(AR35&gt;AR32,111,0)+IF(AR35&lt;SUM(AO35,X35,Q35),111,0)</f>
        <v>0</v>
      </c>
      <c r="CL35" s="132"/>
    </row>
    <row r="36" spans="1:90" s="11" customFormat="1" ht="30" customHeight="1">
      <c r="B36" s="260"/>
      <c r="C36" s="49" t="s">
        <v>128</v>
      </c>
      <c r="D36" s="412"/>
      <c r="E36" s="412"/>
      <c r="F36" s="412"/>
      <c r="G36" s="412"/>
      <c r="H36" s="412"/>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c r="AJ36" s="412"/>
      <c r="AK36" s="412"/>
      <c r="AL36" s="412"/>
      <c r="AM36" s="412"/>
      <c r="AN36" s="412"/>
      <c r="AO36" s="412"/>
      <c r="AP36" s="412"/>
      <c r="AQ36" s="412"/>
      <c r="AR36" s="382"/>
      <c r="AS36" s="126"/>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K36" s="88"/>
    </row>
    <row r="37" spans="1:90" s="11" customFormat="1" ht="20.100000000000001" customHeight="1">
      <c r="B37" s="125"/>
      <c r="C37" s="50" t="s">
        <v>10</v>
      </c>
      <c r="D37" s="385">
        <f t="shared" ref="D37:AQ37" si="23">SUM(D38:D39)</f>
        <v>0</v>
      </c>
      <c r="E37" s="385">
        <f t="shared" si="23"/>
        <v>0</v>
      </c>
      <c r="F37" s="385">
        <f t="shared" si="23"/>
        <v>0</v>
      </c>
      <c r="G37" s="385">
        <f t="shared" si="23"/>
        <v>0</v>
      </c>
      <c r="H37" s="385">
        <f t="shared" si="23"/>
        <v>0</v>
      </c>
      <c r="I37" s="385">
        <f t="shared" si="23"/>
        <v>0</v>
      </c>
      <c r="J37" s="385">
        <f t="shared" si="23"/>
        <v>0</v>
      </c>
      <c r="K37" s="385">
        <f t="shared" si="23"/>
        <v>0</v>
      </c>
      <c r="L37" s="385">
        <f t="shared" si="23"/>
        <v>0</v>
      </c>
      <c r="M37" s="385">
        <f t="shared" si="23"/>
        <v>0</v>
      </c>
      <c r="N37" s="385">
        <f t="shared" si="23"/>
        <v>0</v>
      </c>
      <c r="O37" s="385">
        <f t="shared" si="23"/>
        <v>0</v>
      </c>
      <c r="P37" s="385">
        <f t="shared" si="23"/>
        <v>0</v>
      </c>
      <c r="Q37" s="385">
        <f t="shared" si="23"/>
        <v>0</v>
      </c>
      <c r="R37" s="385">
        <f t="shared" si="23"/>
        <v>0</v>
      </c>
      <c r="S37" s="385">
        <f t="shared" si="23"/>
        <v>0</v>
      </c>
      <c r="T37" s="385">
        <f t="shared" si="23"/>
        <v>0</v>
      </c>
      <c r="U37" s="385">
        <f t="shared" si="23"/>
        <v>0</v>
      </c>
      <c r="V37" s="385">
        <f t="shared" si="23"/>
        <v>0</v>
      </c>
      <c r="W37" s="385">
        <f t="shared" si="23"/>
        <v>0</v>
      </c>
      <c r="X37" s="385">
        <f t="shared" si="23"/>
        <v>0</v>
      </c>
      <c r="Y37" s="385">
        <f t="shared" si="23"/>
        <v>0</v>
      </c>
      <c r="Z37" s="385">
        <f t="shared" si="23"/>
        <v>0</v>
      </c>
      <c r="AA37" s="385">
        <f t="shared" si="23"/>
        <v>0</v>
      </c>
      <c r="AB37" s="385">
        <f t="shared" si="23"/>
        <v>0</v>
      </c>
      <c r="AC37" s="385">
        <f t="shared" si="23"/>
        <v>0</v>
      </c>
      <c r="AD37" s="385">
        <f t="shared" si="23"/>
        <v>0</v>
      </c>
      <c r="AE37" s="385">
        <f t="shared" si="23"/>
        <v>0</v>
      </c>
      <c r="AF37" s="385">
        <f t="shared" si="23"/>
        <v>0</v>
      </c>
      <c r="AG37" s="385">
        <f t="shared" si="23"/>
        <v>0</v>
      </c>
      <c r="AH37" s="385">
        <f t="shared" si="23"/>
        <v>0</v>
      </c>
      <c r="AI37" s="385">
        <f t="shared" si="23"/>
        <v>0</v>
      </c>
      <c r="AJ37" s="385">
        <f t="shared" si="23"/>
        <v>0</v>
      </c>
      <c r="AK37" s="385">
        <f t="shared" si="23"/>
        <v>0</v>
      </c>
      <c r="AL37" s="385">
        <f t="shared" si="23"/>
        <v>0</v>
      </c>
      <c r="AM37" s="385">
        <f t="shared" si="23"/>
        <v>0</v>
      </c>
      <c r="AN37" s="385">
        <f t="shared" si="23"/>
        <v>0</v>
      </c>
      <c r="AO37" s="385">
        <f t="shared" si="23"/>
        <v>0</v>
      </c>
      <c r="AP37" s="385">
        <f t="shared" si="23"/>
        <v>0</v>
      </c>
      <c r="AQ37" s="385">
        <f t="shared" si="23"/>
        <v>0</v>
      </c>
      <c r="AR37" s="382">
        <f t="shared" ref="AR37:AR46" si="24">+SUM(D37:AQ37)</f>
        <v>0</v>
      </c>
      <c r="AS37" s="126"/>
      <c r="AU37" s="88">
        <f t="shared" ref="AU37:BP37" si="25">+D37-SUM(D38:D39)</f>
        <v>0</v>
      </c>
      <c r="AV37" s="88">
        <f t="shared" si="25"/>
        <v>0</v>
      </c>
      <c r="AW37" s="88">
        <f t="shared" si="25"/>
        <v>0</v>
      </c>
      <c r="AX37" s="88">
        <f t="shared" si="25"/>
        <v>0</v>
      </c>
      <c r="AY37" s="88">
        <f t="shared" si="25"/>
        <v>0</v>
      </c>
      <c r="AZ37" s="88">
        <f t="shared" si="25"/>
        <v>0</v>
      </c>
      <c r="BA37" s="88">
        <f t="shared" si="25"/>
        <v>0</v>
      </c>
      <c r="BB37" s="88">
        <f t="shared" si="25"/>
        <v>0</v>
      </c>
      <c r="BC37" s="88">
        <f t="shared" si="25"/>
        <v>0</v>
      </c>
      <c r="BD37" s="88">
        <f t="shared" si="25"/>
        <v>0</v>
      </c>
      <c r="BE37" s="88">
        <f t="shared" si="25"/>
        <v>0</v>
      </c>
      <c r="BF37" s="88">
        <f t="shared" si="25"/>
        <v>0</v>
      </c>
      <c r="BG37" s="88">
        <f t="shared" si="25"/>
        <v>0</v>
      </c>
      <c r="BH37" s="88">
        <f t="shared" si="25"/>
        <v>0</v>
      </c>
      <c r="BI37" s="88">
        <f t="shared" si="25"/>
        <v>0</v>
      </c>
      <c r="BJ37" s="88">
        <f t="shared" si="25"/>
        <v>0</v>
      </c>
      <c r="BK37" s="88">
        <f t="shared" si="25"/>
        <v>0</v>
      </c>
      <c r="BL37" s="88">
        <f t="shared" si="25"/>
        <v>0</v>
      </c>
      <c r="BM37" s="88">
        <f t="shared" si="25"/>
        <v>0</v>
      </c>
      <c r="BN37" s="88">
        <f t="shared" si="25"/>
        <v>0</v>
      </c>
      <c r="BO37" s="88">
        <f t="shared" si="25"/>
        <v>0</v>
      </c>
      <c r="BP37" s="88">
        <f t="shared" si="25"/>
        <v>0</v>
      </c>
      <c r="BQ37" s="88">
        <f t="shared" ref="BQ37:CI37" si="26">+Z37-SUM(Z38:Z39)</f>
        <v>0</v>
      </c>
      <c r="BR37" s="88">
        <f t="shared" si="26"/>
        <v>0</v>
      </c>
      <c r="BS37" s="88">
        <f t="shared" si="26"/>
        <v>0</v>
      </c>
      <c r="BT37" s="88">
        <f t="shared" si="26"/>
        <v>0</v>
      </c>
      <c r="BU37" s="88">
        <f t="shared" si="26"/>
        <v>0</v>
      </c>
      <c r="BV37" s="88">
        <f t="shared" si="26"/>
        <v>0</v>
      </c>
      <c r="BW37" s="88">
        <f t="shared" si="26"/>
        <v>0</v>
      </c>
      <c r="BX37" s="88">
        <f t="shared" si="26"/>
        <v>0</v>
      </c>
      <c r="BY37" s="88">
        <f t="shared" si="26"/>
        <v>0</v>
      </c>
      <c r="BZ37" s="88">
        <f t="shared" si="26"/>
        <v>0</v>
      </c>
      <c r="CA37" s="88">
        <f t="shared" si="26"/>
        <v>0</v>
      </c>
      <c r="CB37" s="88">
        <f t="shared" si="26"/>
        <v>0</v>
      </c>
      <c r="CC37" s="88">
        <f t="shared" si="26"/>
        <v>0</v>
      </c>
      <c r="CD37" s="88">
        <f t="shared" si="26"/>
        <v>0</v>
      </c>
      <c r="CE37" s="88">
        <f t="shared" si="26"/>
        <v>0</v>
      </c>
      <c r="CF37" s="88">
        <f t="shared" si="26"/>
        <v>0</v>
      </c>
      <c r="CG37" s="88">
        <f t="shared" si="26"/>
        <v>0</v>
      </c>
      <c r="CH37" s="88">
        <f t="shared" si="26"/>
        <v>0</v>
      </c>
      <c r="CI37" s="88">
        <f t="shared" si="26"/>
        <v>0</v>
      </c>
      <c r="CK37" s="88">
        <f t="shared" ref="CK37:CK46" si="27">+AR37-SUM(D37:AQ37)</f>
        <v>0</v>
      </c>
    </row>
    <row r="38" spans="1:90" s="132" customFormat="1" ht="20.100000000000001" customHeight="1">
      <c r="A38" s="129"/>
      <c r="B38" s="127"/>
      <c r="C38" s="51" t="s">
        <v>52</v>
      </c>
      <c r="D38" s="384"/>
      <c r="E38" s="384"/>
      <c r="F38" s="384"/>
      <c r="G38" s="384"/>
      <c r="H38" s="384"/>
      <c r="I38" s="384"/>
      <c r="J38" s="384"/>
      <c r="K38" s="384"/>
      <c r="L38" s="384"/>
      <c r="M38" s="384"/>
      <c r="N38" s="384"/>
      <c r="O38" s="384"/>
      <c r="P38" s="384"/>
      <c r="Q38" s="384"/>
      <c r="R38" s="384"/>
      <c r="S38" s="384"/>
      <c r="T38" s="384"/>
      <c r="U38" s="384"/>
      <c r="V38" s="384"/>
      <c r="W38" s="384"/>
      <c r="X38" s="384"/>
      <c r="Y38" s="384"/>
      <c r="Z38" s="384"/>
      <c r="AA38" s="384"/>
      <c r="AB38" s="384"/>
      <c r="AC38" s="384"/>
      <c r="AD38" s="384"/>
      <c r="AE38" s="384"/>
      <c r="AF38" s="384"/>
      <c r="AG38" s="384"/>
      <c r="AH38" s="384"/>
      <c r="AI38" s="384"/>
      <c r="AJ38" s="384"/>
      <c r="AK38" s="384"/>
      <c r="AL38" s="384"/>
      <c r="AM38" s="384"/>
      <c r="AN38" s="384"/>
      <c r="AO38" s="384"/>
      <c r="AP38" s="384"/>
      <c r="AQ38" s="384"/>
      <c r="AR38" s="382">
        <f t="shared" si="24"/>
        <v>0</v>
      </c>
      <c r="AS38" s="126"/>
      <c r="AT38" s="11"/>
      <c r="AU38" s="88"/>
      <c r="AV38" s="88"/>
      <c r="AW38" s="88"/>
      <c r="AX38" s="88"/>
      <c r="AY38" s="88"/>
      <c r="AZ38" s="88"/>
      <c r="BA38" s="88"/>
      <c r="BB38" s="88"/>
      <c r="BC38" s="88"/>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c r="CF38" s="88"/>
      <c r="CG38" s="88"/>
      <c r="CH38" s="88"/>
      <c r="CI38" s="88"/>
      <c r="CJ38" s="11"/>
      <c r="CK38" s="88">
        <f t="shared" si="27"/>
        <v>0</v>
      </c>
      <c r="CL38" s="11"/>
    </row>
    <row r="39" spans="1:90" s="11" customFormat="1" ht="20.100000000000001" customHeight="1">
      <c r="B39" s="127"/>
      <c r="C39" s="51" t="s">
        <v>53</v>
      </c>
      <c r="D39" s="384"/>
      <c r="E39" s="384"/>
      <c r="F39" s="384"/>
      <c r="G39" s="384"/>
      <c r="H39" s="384"/>
      <c r="I39" s="384"/>
      <c r="J39" s="384"/>
      <c r="K39" s="384"/>
      <c r="L39" s="384"/>
      <c r="M39" s="384"/>
      <c r="N39" s="384"/>
      <c r="O39" s="384"/>
      <c r="P39" s="384"/>
      <c r="Q39" s="384"/>
      <c r="R39" s="384"/>
      <c r="S39" s="384"/>
      <c r="T39" s="384"/>
      <c r="U39" s="384"/>
      <c r="V39" s="384"/>
      <c r="W39" s="384"/>
      <c r="X39" s="384"/>
      <c r="Y39" s="384"/>
      <c r="Z39" s="384"/>
      <c r="AA39" s="384"/>
      <c r="AB39" s="384"/>
      <c r="AC39" s="384"/>
      <c r="AD39" s="384"/>
      <c r="AE39" s="384"/>
      <c r="AF39" s="384"/>
      <c r="AG39" s="384"/>
      <c r="AH39" s="384"/>
      <c r="AI39" s="384"/>
      <c r="AJ39" s="384"/>
      <c r="AK39" s="384"/>
      <c r="AL39" s="384"/>
      <c r="AM39" s="384"/>
      <c r="AN39" s="384"/>
      <c r="AO39" s="384"/>
      <c r="AP39" s="384"/>
      <c r="AQ39" s="384"/>
      <c r="AR39" s="382">
        <f t="shared" si="24"/>
        <v>0</v>
      </c>
      <c r="AS39" s="126"/>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8"/>
      <c r="BU39" s="88"/>
      <c r="BV39" s="88"/>
      <c r="BW39" s="88"/>
      <c r="BX39" s="88"/>
      <c r="BY39" s="88"/>
      <c r="BZ39" s="88"/>
      <c r="CA39" s="88"/>
      <c r="CB39" s="88"/>
      <c r="CC39" s="88"/>
      <c r="CD39" s="88"/>
      <c r="CE39" s="88"/>
      <c r="CF39" s="88"/>
      <c r="CG39" s="88"/>
      <c r="CH39" s="88"/>
      <c r="CI39" s="88"/>
      <c r="CK39" s="88">
        <f t="shared" si="27"/>
        <v>0</v>
      </c>
    </row>
    <row r="40" spans="1:90" s="11" customFormat="1" ht="20.100000000000001" customHeight="1">
      <c r="B40" s="130"/>
      <c r="C40" s="50" t="s">
        <v>11</v>
      </c>
      <c r="D40" s="385">
        <f t="shared" ref="D40:AQ40" si="28">SUM(D41:D42)</f>
        <v>0</v>
      </c>
      <c r="E40" s="385">
        <f t="shared" si="28"/>
        <v>0</v>
      </c>
      <c r="F40" s="385">
        <f t="shared" si="28"/>
        <v>0</v>
      </c>
      <c r="G40" s="385">
        <f t="shared" si="28"/>
        <v>0</v>
      </c>
      <c r="H40" s="385">
        <f t="shared" si="28"/>
        <v>0</v>
      </c>
      <c r="I40" s="385">
        <f t="shared" si="28"/>
        <v>0</v>
      </c>
      <c r="J40" s="385">
        <f t="shared" si="28"/>
        <v>0</v>
      </c>
      <c r="K40" s="385">
        <f t="shared" si="28"/>
        <v>0</v>
      </c>
      <c r="L40" s="385">
        <f t="shared" si="28"/>
        <v>0</v>
      </c>
      <c r="M40" s="385">
        <f t="shared" si="28"/>
        <v>0</v>
      </c>
      <c r="N40" s="385">
        <f t="shared" si="28"/>
        <v>0</v>
      </c>
      <c r="O40" s="385">
        <f t="shared" si="28"/>
        <v>0</v>
      </c>
      <c r="P40" s="385">
        <f t="shared" si="28"/>
        <v>0</v>
      </c>
      <c r="Q40" s="385">
        <f t="shared" si="28"/>
        <v>0</v>
      </c>
      <c r="R40" s="385">
        <f t="shared" si="28"/>
        <v>0</v>
      </c>
      <c r="S40" s="385">
        <f t="shared" si="28"/>
        <v>0</v>
      </c>
      <c r="T40" s="385">
        <f t="shared" si="28"/>
        <v>0</v>
      </c>
      <c r="U40" s="385">
        <f t="shared" si="28"/>
        <v>0</v>
      </c>
      <c r="V40" s="385">
        <f t="shared" si="28"/>
        <v>0</v>
      </c>
      <c r="W40" s="385">
        <f t="shared" si="28"/>
        <v>0</v>
      </c>
      <c r="X40" s="385">
        <f t="shared" si="28"/>
        <v>0</v>
      </c>
      <c r="Y40" s="385">
        <f t="shared" si="28"/>
        <v>0</v>
      </c>
      <c r="Z40" s="385">
        <f t="shared" si="28"/>
        <v>0</v>
      </c>
      <c r="AA40" s="385">
        <f t="shared" si="28"/>
        <v>0</v>
      </c>
      <c r="AB40" s="385">
        <f t="shared" si="28"/>
        <v>0</v>
      </c>
      <c r="AC40" s="385">
        <f t="shared" si="28"/>
        <v>0</v>
      </c>
      <c r="AD40" s="385">
        <f t="shared" si="28"/>
        <v>0</v>
      </c>
      <c r="AE40" s="385">
        <f t="shared" si="28"/>
        <v>0</v>
      </c>
      <c r="AF40" s="385">
        <f t="shared" si="28"/>
        <v>0</v>
      </c>
      <c r="AG40" s="385">
        <f t="shared" si="28"/>
        <v>0</v>
      </c>
      <c r="AH40" s="385">
        <f t="shared" si="28"/>
        <v>0</v>
      </c>
      <c r="AI40" s="385">
        <f t="shared" si="28"/>
        <v>0</v>
      </c>
      <c r="AJ40" s="385">
        <f t="shared" si="28"/>
        <v>0</v>
      </c>
      <c r="AK40" s="385">
        <f t="shared" si="28"/>
        <v>0</v>
      </c>
      <c r="AL40" s="385">
        <f t="shared" si="28"/>
        <v>0</v>
      </c>
      <c r="AM40" s="385">
        <f t="shared" si="28"/>
        <v>0</v>
      </c>
      <c r="AN40" s="385">
        <f t="shared" si="28"/>
        <v>0</v>
      </c>
      <c r="AO40" s="385">
        <f t="shared" si="28"/>
        <v>0</v>
      </c>
      <c r="AP40" s="385">
        <f t="shared" si="28"/>
        <v>0</v>
      </c>
      <c r="AQ40" s="385">
        <f t="shared" si="28"/>
        <v>0</v>
      </c>
      <c r="AR40" s="382">
        <f t="shared" si="24"/>
        <v>0</v>
      </c>
      <c r="AS40" s="126"/>
      <c r="AT40" s="132"/>
      <c r="AU40" s="88">
        <f t="shared" ref="AU40:CI40" si="29">+D40-SUM(D41:D42)</f>
        <v>0</v>
      </c>
      <c r="AV40" s="88">
        <f t="shared" si="29"/>
        <v>0</v>
      </c>
      <c r="AW40" s="88">
        <f t="shared" si="29"/>
        <v>0</v>
      </c>
      <c r="AX40" s="88">
        <f t="shared" si="29"/>
        <v>0</v>
      </c>
      <c r="AY40" s="88">
        <f t="shared" si="29"/>
        <v>0</v>
      </c>
      <c r="AZ40" s="88">
        <f t="shared" si="29"/>
        <v>0</v>
      </c>
      <c r="BA40" s="88">
        <f t="shared" si="29"/>
        <v>0</v>
      </c>
      <c r="BB40" s="88">
        <f t="shared" si="29"/>
        <v>0</v>
      </c>
      <c r="BC40" s="88">
        <f t="shared" si="29"/>
        <v>0</v>
      </c>
      <c r="BD40" s="88">
        <f t="shared" si="29"/>
        <v>0</v>
      </c>
      <c r="BE40" s="88">
        <f t="shared" si="29"/>
        <v>0</v>
      </c>
      <c r="BF40" s="88">
        <f t="shared" si="29"/>
        <v>0</v>
      </c>
      <c r="BG40" s="88">
        <f t="shared" si="29"/>
        <v>0</v>
      </c>
      <c r="BH40" s="88">
        <f t="shared" si="29"/>
        <v>0</v>
      </c>
      <c r="BI40" s="88">
        <f t="shared" si="29"/>
        <v>0</v>
      </c>
      <c r="BJ40" s="88">
        <f t="shared" si="29"/>
        <v>0</v>
      </c>
      <c r="BK40" s="88">
        <f t="shared" si="29"/>
        <v>0</v>
      </c>
      <c r="BL40" s="88">
        <f t="shared" si="29"/>
        <v>0</v>
      </c>
      <c r="BM40" s="88">
        <f t="shared" si="29"/>
        <v>0</v>
      </c>
      <c r="BN40" s="88">
        <f t="shared" si="29"/>
        <v>0</v>
      </c>
      <c r="BO40" s="88">
        <f t="shared" si="29"/>
        <v>0</v>
      </c>
      <c r="BP40" s="88">
        <f t="shared" si="29"/>
        <v>0</v>
      </c>
      <c r="BQ40" s="88">
        <f t="shared" si="29"/>
        <v>0</v>
      </c>
      <c r="BR40" s="88">
        <f t="shared" si="29"/>
        <v>0</v>
      </c>
      <c r="BS40" s="88">
        <f t="shared" si="29"/>
        <v>0</v>
      </c>
      <c r="BT40" s="88">
        <f t="shared" si="29"/>
        <v>0</v>
      </c>
      <c r="BU40" s="88">
        <f t="shared" si="29"/>
        <v>0</v>
      </c>
      <c r="BV40" s="88">
        <f t="shared" si="29"/>
        <v>0</v>
      </c>
      <c r="BW40" s="88">
        <f t="shared" si="29"/>
        <v>0</v>
      </c>
      <c r="BX40" s="88">
        <f t="shared" si="29"/>
        <v>0</v>
      </c>
      <c r="BY40" s="88">
        <f t="shared" si="29"/>
        <v>0</v>
      </c>
      <c r="BZ40" s="88">
        <f t="shared" si="29"/>
        <v>0</v>
      </c>
      <c r="CA40" s="88">
        <f t="shared" si="29"/>
        <v>0</v>
      </c>
      <c r="CB40" s="88">
        <f t="shared" si="29"/>
        <v>0</v>
      </c>
      <c r="CC40" s="88">
        <f t="shared" si="29"/>
        <v>0</v>
      </c>
      <c r="CD40" s="88">
        <f t="shared" si="29"/>
        <v>0</v>
      </c>
      <c r="CE40" s="88">
        <f t="shared" si="29"/>
        <v>0</v>
      </c>
      <c r="CF40" s="88">
        <f t="shared" si="29"/>
        <v>0</v>
      </c>
      <c r="CG40" s="88">
        <f t="shared" si="29"/>
        <v>0</v>
      </c>
      <c r="CH40" s="88">
        <f t="shared" si="29"/>
        <v>0</v>
      </c>
      <c r="CI40" s="88">
        <f t="shared" si="29"/>
        <v>0</v>
      </c>
      <c r="CJ40" s="132"/>
      <c r="CK40" s="88">
        <f t="shared" si="27"/>
        <v>0</v>
      </c>
      <c r="CL40" s="132"/>
    </row>
    <row r="41" spans="1:90" s="132" customFormat="1" ht="20.100000000000001" customHeight="1">
      <c r="A41" s="129"/>
      <c r="B41" s="127"/>
      <c r="C41" s="51" t="s">
        <v>52</v>
      </c>
      <c r="D41" s="384"/>
      <c r="E41" s="384"/>
      <c r="F41" s="384"/>
      <c r="G41" s="384"/>
      <c r="H41" s="384"/>
      <c r="I41" s="384"/>
      <c r="J41" s="384"/>
      <c r="K41" s="384"/>
      <c r="L41" s="384"/>
      <c r="M41" s="384"/>
      <c r="N41" s="384"/>
      <c r="O41" s="384"/>
      <c r="P41" s="384"/>
      <c r="Q41" s="384"/>
      <c r="R41" s="384"/>
      <c r="S41" s="384"/>
      <c r="T41" s="384"/>
      <c r="U41" s="384"/>
      <c r="V41" s="384"/>
      <c r="W41" s="384"/>
      <c r="X41" s="384"/>
      <c r="Y41" s="384"/>
      <c r="Z41" s="384"/>
      <c r="AA41" s="384"/>
      <c r="AB41" s="384"/>
      <c r="AC41" s="384"/>
      <c r="AD41" s="384"/>
      <c r="AE41" s="384"/>
      <c r="AF41" s="384"/>
      <c r="AG41" s="384"/>
      <c r="AH41" s="384"/>
      <c r="AI41" s="384"/>
      <c r="AJ41" s="384"/>
      <c r="AK41" s="384"/>
      <c r="AL41" s="384"/>
      <c r="AM41" s="384"/>
      <c r="AN41" s="384"/>
      <c r="AO41" s="384"/>
      <c r="AP41" s="384"/>
      <c r="AQ41" s="384"/>
      <c r="AR41" s="382">
        <f t="shared" si="24"/>
        <v>0</v>
      </c>
      <c r="AS41" s="126"/>
      <c r="AT41" s="11"/>
      <c r="AU41" s="88"/>
      <c r="AV41" s="88"/>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8"/>
      <c r="BU41" s="88"/>
      <c r="BV41" s="88"/>
      <c r="BW41" s="88"/>
      <c r="BX41" s="88"/>
      <c r="BY41" s="88"/>
      <c r="BZ41" s="88"/>
      <c r="CA41" s="88"/>
      <c r="CB41" s="88"/>
      <c r="CC41" s="88"/>
      <c r="CD41" s="88"/>
      <c r="CE41" s="88"/>
      <c r="CF41" s="88"/>
      <c r="CG41" s="88"/>
      <c r="CH41" s="88"/>
      <c r="CI41" s="88"/>
      <c r="CJ41" s="11"/>
      <c r="CK41" s="88">
        <f t="shared" si="27"/>
        <v>0</v>
      </c>
      <c r="CL41" s="11"/>
    </row>
    <row r="42" spans="1:90" s="11" customFormat="1" ht="20.100000000000001" customHeight="1">
      <c r="B42" s="127"/>
      <c r="C42" s="51" t="s">
        <v>53</v>
      </c>
      <c r="D42" s="384"/>
      <c r="E42" s="384"/>
      <c r="F42" s="384"/>
      <c r="G42" s="384"/>
      <c r="H42" s="384"/>
      <c r="I42" s="384"/>
      <c r="J42" s="384"/>
      <c r="K42" s="384"/>
      <c r="L42" s="384"/>
      <c r="M42" s="384"/>
      <c r="N42" s="384"/>
      <c r="O42" s="384"/>
      <c r="P42" s="384"/>
      <c r="Q42" s="384"/>
      <c r="R42" s="384"/>
      <c r="S42" s="384"/>
      <c r="T42" s="384"/>
      <c r="U42" s="384"/>
      <c r="V42" s="384"/>
      <c r="W42" s="384"/>
      <c r="X42" s="384"/>
      <c r="Y42" s="384"/>
      <c r="Z42" s="384"/>
      <c r="AA42" s="384"/>
      <c r="AB42" s="384"/>
      <c r="AC42" s="384"/>
      <c r="AD42" s="384"/>
      <c r="AE42" s="384"/>
      <c r="AF42" s="384"/>
      <c r="AG42" s="384"/>
      <c r="AH42" s="384"/>
      <c r="AI42" s="384"/>
      <c r="AJ42" s="384"/>
      <c r="AK42" s="384"/>
      <c r="AL42" s="384"/>
      <c r="AM42" s="384"/>
      <c r="AN42" s="384"/>
      <c r="AO42" s="384"/>
      <c r="AP42" s="384"/>
      <c r="AQ42" s="384"/>
      <c r="AR42" s="382">
        <f t="shared" si="24"/>
        <v>0</v>
      </c>
      <c r="AS42" s="126"/>
      <c r="AU42" s="88"/>
      <c r="AV42" s="88"/>
      <c r="AW42" s="88"/>
      <c r="AX42" s="88"/>
      <c r="AY42" s="88"/>
      <c r="AZ42" s="88"/>
      <c r="BA42" s="88"/>
      <c r="BB42" s="88"/>
      <c r="BC42" s="88"/>
      <c r="BD42" s="88"/>
      <c r="BE42" s="88"/>
      <c r="BF42" s="88"/>
      <c r="BG42" s="88"/>
      <c r="BH42" s="88"/>
      <c r="BI42" s="88"/>
      <c r="BJ42" s="88"/>
      <c r="BK42" s="88"/>
      <c r="BL42" s="88"/>
      <c r="BM42" s="88"/>
      <c r="BN42" s="88"/>
      <c r="BO42" s="88"/>
      <c r="BP42" s="88"/>
      <c r="BQ42" s="88"/>
      <c r="BR42" s="88"/>
      <c r="BS42" s="88"/>
      <c r="BT42" s="88"/>
      <c r="BU42" s="88"/>
      <c r="BV42" s="88"/>
      <c r="BW42" s="88"/>
      <c r="BX42" s="88"/>
      <c r="BY42" s="88"/>
      <c r="BZ42" s="88"/>
      <c r="CA42" s="88"/>
      <c r="CB42" s="88"/>
      <c r="CC42" s="88"/>
      <c r="CD42" s="88"/>
      <c r="CE42" s="88"/>
      <c r="CF42" s="88"/>
      <c r="CG42" s="88"/>
      <c r="CH42" s="88"/>
      <c r="CI42" s="88"/>
      <c r="CK42" s="88">
        <f t="shared" si="27"/>
        <v>0</v>
      </c>
    </row>
    <row r="43" spans="1:90" s="11" customFormat="1" ht="20.100000000000001" customHeight="1">
      <c r="B43" s="130"/>
      <c r="C43" s="50" t="s">
        <v>12</v>
      </c>
      <c r="D43" s="385">
        <f t="shared" ref="D43:AQ43" si="30">SUM(D44:D45)</f>
        <v>0</v>
      </c>
      <c r="E43" s="385">
        <f t="shared" si="30"/>
        <v>0</v>
      </c>
      <c r="F43" s="385">
        <f t="shared" si="30"/>
        <v>0</v>
      </c>
      <c r="G43" s="385">
        <f t="shared" si="30"/>
        <v>0</v>
      </c>
      <c r="H43" s="385">
        <f t="shared" si="30"/>
        <v>0</v>
      </c>
      <c r="I43" s="385">
        <f t="shared" si="30"/>
        <v>0</v>
      </c>
      <c r="J43" s="385">
        <f t="shared" si="30"/>
        <v>0</v>
      </c>
      <c r="K43" s="385">
        <f t="shared" si="30"/>
        <v>0</v>
      </c>
      <c r="L43" s="385">
        <f t="shared" si="30"/>
        <v>0</v>
      </c>
      <c r="M43" s="385">
        <f t="shared" si="30"/>
        <v>0</v>
      </c>
      <c r="N43" s="385">
        <f t="shared" si="30"/>
        <v>0</v>
      </c>
      <c r="O43" s="385">
        <f t="shared" si="30"/>
        <v>0</v>
      </c>
      <c r="P43" s="385">
        <f t="shared" si="30"/>
        <v>0</v>
      </c>
      <c r="Q43" s="385">
        <f t="shared" si="30"/>
        <v>0</v>
      </c>
      <c r="R43" s="385">
        <f t="shared" si="30"/>
        <v>0</v>
      </c>
      <c r="S43" s="385">
        <f t="shared" si="30"/>
        <v>0</v>
      </c>
      <c r="T43" s="385">
        <f t="shared" si="30"/>
        <v>0</v>
      </c>
      <c r="U43" s="385">
        <f t="shared" si="30"/>
        <v>0</v>
      </c>
      <c r="V43" s="385">
        <f t="shared" si="30"/>
        <v>0</v>
      </c>
      <c r="W43" s="385">
        <f t="shared" si="30"/>
        <v>0</v>
      </c>
      <c r="X43" s="385">
        <f t="shared" si="30"/>
        <v>0</v>
      </c>
      <c r="Y43" s="385">
        <f t="shared" si="30"/>
        <v>0</v>
      </c>
      <c r="Z43" s="385">
        <f t="shared" si="30"/>
        <v>0</v>
      </c>
      <c r="AA43" s="385">
        <f t="shared" si="30"/>
        <v>0</v>
      </c>
      <c r="AB43" s="385">
        <f t="shared" si="30"/>
        <v>0</v>
      </c>
      <c r="AC43" s="385">
        <f t="shared" si="30"/>
        <v>0</v>
      </c>
      <c r="AD43" s="385">
        <f t="shared" si="30"/>
        <v>0</v>
      </c>
      <c r="AE43" s="385">
        <f t="shared" si="30"/>
        <v>0</v>
      </c>
      <c r="AF43" s="385">
        <f t="shared" si="30"/>
        <v>0</v>
      </c>
      <c r="AG43" s="385">
        <f t="shared" si="30"/>
        <v>0</v>
      </c>
      <c r="AH43" s="385">
        <f t="shared" si="30"/>
        <v>0</v>
      </c>
      <c r="AI43" s="385">
        <f t="shared" si="30"/>
        <v>0</v>
      </c>
      <c r="AJ43" s="385">
        <f t="shared" si="30"/>
        <v>0</v>
      </c>
      <c r="AK43" s="385">
        <f t="shared" si="30"/>
        <v>0</v>
      </c>
      <c r="AL43" s="385">
        <f t="shared" si="30"/>
        <v>0</v>
      </c>
      <c r="AM43" s="385">
        <f t="shared" si="30"/>
        <v>0</v>
      </c>
      <c r="AN43" s="385">
        <f t="shared" si="30"/>
        <v>0</v>
      </c>
      <c r="AO43" s="385">
        <f t="shared" si="30"/>
        <v>0</v>
      </c>
      <c r="AP43" s="385">
        <f t="shared" si="30"/>
        <v>0</v>
      </c>
      <c r="AQ43" s="385">
        <f t="shared" si="30"/>
        <v>0</v>
      </c>
      <c r="AR43" s="382">
        <f t="shared" si="24"/>
        <v>0</v>
      </c>
      <c r="AS43" s="126"/>
      <c r="AT43" s="132"/>
      <c r="AU43" s="88">
        <f t="shared" ref="AU43:CI43" si="31">+D43-SUM(D44:D45)</f>
        <v>0</v>
      </c>
      <c r="AV43" s="88">
        <f t="shared" si="31"/>
        <v>0</v>
      </c>
      <c r="AW43" s="88">
        <f t="shared" si="31"/>
        <v>0</v>
      </c>
      <c r="AX43" s="88">
        <f t="shared" si="31"/>
        <v>0</v>
      </c>
      <c r="AY43" s="88">
        <f t="shared" si="31"/>
        <v>0</v>
      </c>
      <c r="AZ43" s="88">
        <f t="shared" si="31"/>
        <v>0</v>
      </c>
      <c r="BA43" s="88">
        <f t="shared" si="31"/>
        <v>0</v>
      </c>
      <c r="BB43" s="88">
        <f t="shared" si="31"/>
        <v>0</v>
      </c>
      <c r="BC43" s="88">
        <f t="shared" si="31"/>
        <v>0</v>
      </c>
      <c r="BD43" s="88">
        <f t="shared" si="31"/>
        <v>0</v>
      </c>
      <c r="BE43" s="88">
        <f t="shared" si="31"/>
        <v>0</v>
      </c>
      <c r="BF43" s="88">
        <f t="shared" si="31"/>
        <v>0</v>
      </c>
      <c r="BG43" s="88">
        <f t="shared" si="31"/>
        <v>0</v>
      </c>
      <c r="BH43" s="88">
        <f t="shared" si="31"/>
        <v>0</v>
      </c>
      <c r="BI43" s="88">
        <f t="shared" si="31"/>
        <v>0</v>
      </c>
      <c r="BJ43" s="88">
        <f t="shared" si="31"/>
        <v>0</v>
      </c>
      <c r="BK43" s="88">
        <f t="shared" si="31"/>
        <v>0</v>
      </c>
      <c r="BL43" s="88">
        <f t="shared" si="31"/>
        <v>0</v>
      </c>
      <c r="BM43" s="88">
        <f t="shared" si="31"/>
        <v>0</v>
      </c>
      <c r="BN43" s="88">
        <f t="shared" si="31"/>
        <v>0</v>
      </c>
      <c r="BO43" s="88">
        <f t="shared" si="31"/>
        <v>0</v>
      </c>
      <c r="BP43" s="88">
        <f t="shared" si="31"/>
        <v>0</v>
      </c>
      <c r="BQ43" s="88">
        <f t="shared" si="31"/>
        <v>0</v>
      </c>
      <c r="BR43" s="88">
        <f t="shared" si="31"/>
        <v>0</v>
      </c>
      <c r="BS43" s="88">
        <f t="shared" si="31"/>
        <v>0</v>
      </c>
      <c r="BT43" s="88">
        <f t="shared" si="31"/>
        <v>0</v>
      </c>
      <c r="BU43" s="88">
        <f t="shared" si="31"/>
        <v>0</v>
      </c>
      <c r="BV43" s="88">
        <f t="shared" si="31"/>
        <v>0</v>
      </c>
      <c r="BW43" s="88">
        <f t="shared" si="31"/>
        <v>0</v>
      </c>
      <c r="BX43" s="88">
        <f t="shared" si="31"/>
        <v>0</v>
      </c>
      <c r="BY43" s="88">
        <f t="shared" si="31"/>
        <v>0</v>
      </c>
      <c r="BZ43" s="88">
        <f t="shared" si="31"/>
        <v>0</v>
      </c>
      <c r="CA43" s="88">
        <f t="shared" si="31"/>
        <v>0</v>
      </c>
      <c r="CB43" s="88">
        <f t="shared" si="31"/>
        <v>0</v>
      </c>
      <c r="CC43" s="88">
        <f t="shared" si="31"/>
        <v>0</v>
      </c>
      <c r="CD43" s="88">
        <f t="shared" si="31"/>
        <v>0</v>
      </c>
      <c r="CE43" s="88">
        <f t="shared" si="31"/>
        <v>0</v>
      </c>
      <c r="CF43" s="88">
        <f t="shared" si="31"/>
        <v>0</v>
      </c>
      <c r="CG43" s="88">
        <f t="shared" si="31"/>
        <v>0</v>
      </c>
      <c r="CH43" s="88">
        <f t="shared" si="31"/>
        <v>0</v>
      </c>
      <c r="CI43" s="88">
        <f t="shared" si="31"/>
        <v>0</v>
      </c>
      <c r="CJ43" s="132"/>
      <c r="CK43" s="88">
        <f t="shared" si="27"/>
        <v>0</v>
      </c>
      <c r="CL43" s="132"/>
    </row>
    <row r="44" spans="1:90" s="132" customFormat="1" ht="20.100000000000001" customHeight="1">
      <c r="A44" s="129"/>
      <c r="B44" s="127"/>
      <c r="C44" s="51" t="s">
        <v>52</v>
      </c>
      <c r="D44" s="384"/>
      <c r="E44" s="384"/>
      <c r="F44" s="384"/>
      <c r="G44" s="384"/>
      <c r="H44" s="384"/>
      <c r="I44" s="384"/>
      <c r="J44" s="384"/>
      <c r="K44" s="384"/>
      <c r="L44" s="384"/>
      <c r="M44" s="384"/>
      <c r="N44" s="384"/>
      <c r="O44" s="384"/>
      <c r="P44" s="384"/>
      <c r="Q44" s="384"/>
      <c r="R44" s="384"/>
      <c r="S44" s="384"/>
      <c r="T44" s="384"/>
      <c r="U44" s="384"/>
      <c r="V44" s="384"/>
      <c r="W44" s="384"/>
      <c r="X44" s="384"/>
      <c r="Y44" s="384"/>
      <c r="Z44" s="384"/>
      <c r="AA44" s="384"/>
      <c r="AB44" s="384"/>
      <c r="AC44" s="384"/>
      <c r="AD44" s="384"/>
      <c r="AE44" s="384"/>
      <c r="AF44" s="384"/>
      <c r="AG44" s="384"/>
      <c r="AH44" s="384"/>
      <c r="AI44" s="384"/>
      <c r="AJ44" s="384"/>
      <c r="AK44" s="384"/>
      <c r="AL44" s="384"/>
      <c r="AM44" s="384"/>
      <c r="AN44" s="384"/>
      <c r="AO44" s="384"/>
      <c r="AP44" s="384"/>
      <c r="AQ44" s="384"/>
      <c r="AR44" s="382">
        <f t="shared" si="24"/>
        <v>0</v>
      </c>
      <c r="AS44" s="126"/>
      <c r="AT44" s="11"/>
      <c r="AU44" s="88"/>
      <c r="AV44" s="88"/>
      <c r="AW44" s="88"/>
      <c r="AX44" s="88"/>
      <c r="AY44" s="88"/>
      <c r="AZ44" s="88"/>
      <c r="BA44" s="88"/>
      <c r="BB44" s="88"/>
      <c r="BC44" s="88"/>
      <c r="BD44" s="88"/>
      <c r="BE44" s="88"/>
      <c r="BF44" s="88"/>
      <c r="BG44" s="88"/>
      <c r="BH44" s="88"/>
      <c r="BI44" s="88"/>
      <c r="BJ44" s="88"/>
      <c r="BK44" s="88"/>
      <c r="BL44" s="88"/>
      <c r="BM44" s="88"/>
      <c r="BN44" s="88"/>
      <c r="BO44" s="88"/>
      <c r="BP44" s="88"/>
      <c r="BQ44" s="88"/>
      <c r="BR44" s="88"/>
      <c r="BS44" s="88"/>
      <c r="BT44" s="88"/>
      <c r="BU44" s="88"/>
      <c r="BV44" s="88"/>
      <c r="BW44" s="88"/>
      <c r="BX44" s="88"/>
      <c r="BY44" s="88"/>
      <c r="BZ44" s="88"/>
      <c r="CA44" s="88"/>
      <c r="CB44" s="88"/>
      <c r="CC44" s="88"/>
      <c r="CD44" s="88"/>
      <c r="CE44" s="88"/>
      <c r="CF44" s="88"/>
      <c r="CG44" s="88"/>
      <c r="CH44" s="88"/>
      <c r="CI44" s="88"/>
      <c r="CJ44" s="11"/>
      <c r="CK44" s="88">
        <f t="shared" si="27"/>
        <v>0</v>
      </c>
      <c r="CL44" s="11"/>
    </row>
    <row r="45" spans="1:90" s="132" customFormat="1" ht="20.100000000000001" customHeight="1">
      <c r="A45" s="129"/>
      <c r="B45" s="127"/>
      <c r="C45" s="51" t="s">
        <v>53</v>
      </c>
      <c r="D45" s="384"/>
      <c r="E45" s="384"/>
      <c r="F45" s="384"/>
      <c r="G45" s="384"/>
      <c r="H45" s="384"/>
      <c r="I45" s="384"/>
      <c r="J45" s="384"/>
      <c r="K45" s="384"/>
      <c r="L45" s="384"/>
      <c r="M45" s="384"/>
      <c r="N45" s="384"/>
      <c r="O45" s="384"/>
      <c r="P45" s="384"/>
      <c r="Q45" s="384"/>
      <c r="R45" s="384"/>
      <c r="S45" s="384"/>
      <c r="T45" s="384"/>
      <c r="U45" s="384"/>
      <c r="V45" s="384"/>
      <c r="W45" s="384"/>
      <c r="X45" s="384"/>
      <c r="Y45" s="384"/>
      <c r="Z45" s="384"/>
      <c r="AA45" s="384"/>
      <c r="AB45" s="384"/>
      <c r="AC45" s="384"/>
      <c r="AD45" s="384"/>
      <c r="AE45" s="384"/>
      <c r="AF45" s="384"/>
      <c r="AG45" s="384"/>
      <c r="AH45" s="384"/>
      <c r="AI45" s="384"/>
      <c r="AJ45" s="384"/>
      <c r="AK45" s="384"/>
      <c r="AL45" s="384"/>
      <c r="AM45" s="384"/>
      <c r="AN45" s="384"/>
      <c r="AO45" s="384"/>
      <c r="AP45" s="384"/>
      <c r="AQ45" s="384"/>
      <c r="AR45" s="382">
        <f t="shared" si="24"/>
        <v>0</v>
      </c>
      <c r="AS45" s="126"/>
      <c r="AT45" s="11"/>
      <c r="AU45" s="88"/>
      <c r="AV45" s="88"/>
      <c r="AW45" s="88"/>
      <c r="AX45" s="88"/>
      <c r="AY45" s="88"/>
      <c r="AZ45" s="88"/>
      <c r="BA45" s="88"/>
      <c r="BB45" s="88"/>
      <c r="BC45" s="88"/>
      <c r="BD45" s="88"/>
      <c r="BE45" s="88"/>
      <c r="BF45" s="88"/>
      <c r="BG45" s="88"/>
      <c r="BH45" s="88"/>
      <c r="BI45" s="88"/>
      <c r="BJ45" s="88"/>
      <c r="BK45" s="88"/>
      <c r="BL45" s="88"/>
      <c r="BM45" s="88"/>
      <c r="BN45" s="88"/>
      <c r="BO45" s="88"/>
      <c r="BP45" s="88"/>
      <c r="BQ45" s="88"/>
      <c r="BR45" s="88"/>
      <c r="BS45" s="88"/>
      <c r="BT45" s="88"/>
      <c r="BU45" s="88"/>
      <c r="BV45" s="88"/>
      <c r="BW45" s="88"/>
      <c r="BX45" s="88"/>
      <c r="BY45" s="88"/>
      <c r="BZ45" s="88"/>
      <c r="CA45" s="88"/>
      <c r="CB45" s="88"/>
      <c r="CC45" s="88"/>
      <c r="CD45" s="88"/>
      <c r="CE45" s="88"/>
      <c r="CF45" s="88"/>
      <c r="CG45" s="88"/>
      <c r="CH45" s="88"/>
      <c r="CI45" s="88"/>
      <c r="CJ45" s="11"/>
      <c r="CK45" s="88">
        <f t="shared" si="27"/>
        <v>0</v>
      </c>
      <c r="CL45" s="11"/>
    </row>
    <row r="46" spans="1:90" s="132" customFormat="1" ht="30" customHeight="1">
      <c r="A46" s="129"/>
      <c r="B46" s="130"/>
      <c r="C46" s="49" t="s">
        <v>131</v>
      </c>
      <c r="D46" s="426">
        <f t="shared" ref="D46:AQ46" si="32">+SUM(D43,D40,D37)</f>
        <v>0</v>
      </c>
      <c r="E46" s="426">
        <f t="shared" si="32"/>
        <v>0</v>
      </c>
      <c r="F46" s="426">
        <f t="shared" si="32"/>
        <v>0</v>
      </c>
      <c r="G46" s="426">
        <f t="shared" si="32"/>
        <v>0</v>
      </c>
      <c r="H46" s="426">
        <f t="shared" si="32"/>
        <v>0</v>
      </c>
      <c r="I46" s="426">
        <f t="shared" si="32"/>
        <v>0</v>
      </c>
      <c r="J46" s="426">
        <f t="shared" si="32"/>
        <v>0</v>
      </c>
      <c r="K46" s="426">
        <f t="shared" si="32"/>
        <v>0</v>
      </c>
      <c r="L46" s="426">
        <f t="shared" si="32"/>
        <v>0</v>
      </c>
      <c r="M46" s="426">
        <f t="shared" si="32"/>
        <v>0</v>
      </c>
      <c r="N46" s="426">
        <f t="shared" si="32"/>
        <v>0</v>
      </c>
      <c r="O46" s="426">
        <f t="shared" si="32"/>
        <v>0</v>
      </c>
      <c r="P46" s="426">
        <f t="shared" si="32"/>
        <v>0</v>
      </c>
      <c r="Q46" s="426">
        <f t="shared" si="32"/>
        <v>0</v>
      </c>
      <c r="R46" s="426">
        <f t="shared" si="32"/>
        <v>0</v>
      </c>
      <c r="S46" s="426">
        <f t="shared" si="32"/>
        <v>0</v>
      </c>
      <c r="T46" s="426">
        <f t="shared" si="32"/>
        <v>0</v>
      </c>
      <c r="U46" s="426">
        <f t="shared" si="32"/>
        <v>0</v>
      </c>
      <c r="V46" s="426">
        <f t="shared" si="32"/>
        <v>0</v>
      </c>
      <c r="W46" s="426">
        <f t="shared" si="32"/>
        <v>0</v>
      </c>
      <c r="X46" s="426">
        <f t="shared" si="32"/>
        <v>0</v>
      </c>
      <c r="Y46" s="426">
        <f t="shared" si="32"/>
        <v>0</v>
      </c>
      <c r="Z46" s="426">
        <f t="shared" si="32"/>
        <v>0</v>
      </c>
      <c r="AA46" s="426">
        <f t="shared" si="32"/>
        <v>0</v>
      </c>
      <c r="AB46" s="426">
        <f t="shared" si="32"/>
        <v>0</v>
      </c>
      <c r="AC46" s="426">
        <f t="shared" si="32"/>
        <v>0</v>
      </c>
      <c r="AD46" s="426">
        <f t="shared" si="32"/>
        <v>0</v>
      </c>
      <c r="AE46" s="426">
        <f t="shared" si="32"/>
        <v>0</v>
      </c>
      <c r="AF46" s="426">
        <f t="shared" si="32"/>
        <v>0</v>
      </c>
      <c r="AG46" s="426">
        <f t="shared" si="32"/>
        <v>0</v>
      </c>
      <c r="AH46" s="426">
        <f t="shared" si="32"/>
        <v>0</v>
      </c>
      <c r="AI46" s="426">
        <f t="shared" si="32"/>
        <v>0</v>
      </c>
      <c r="AJ46" s="426">
        <f t="shared" si="32"/>
        <v>0</v>
      </c>
      <c r="AK46" s="426">
        <f t="shared" si="32"/>
        <v>0</v>
      </c>
      <c r="AL46" s="426">
        <f t="shared" si="32"/>
        <v>0</v>
      </c>
      <c r="AM46" s="426">
        <f t="shared" si="32"/>
        <v>0</v>
      </c>
      <c r="AN46" s="426">
        <f t="shared" si="32"/>
        <v>0</v>
      </c>
      <c r="AO46" s="426">
        <f t="shared" si="32"/>
        <v>0</v>
      </c>
      <c r="AP46" s="426">
        <f t="shared" si="32"/>
        <v>0</v>
      </c>
      <c r="AQ46" s="426">
        <f t="shared" si="32"/>
        <v>0</v>
      </c>
      <c r="AR46" s="423">
        <f t="shared" si="24"/>
        <v>0</v>
      </c>
      <c r="AS46" s="126"/>
      <c r="AU46" s="88">
        <f t="shared" ref="AU46:CI46" si="33">+D46-D37-D40-D43</f>
        <v>0</v>
      </c>
      <c r="AV46" s="88">
        <f t="shared" si="33"/>
        <v>0</v>
      </c>
      <c r="AW46" s="88">
        <f t="shared" si="33"/>
        <v>0</v>
      </c>
      <c r="AX46" s="88">
        <f t="shared" si="33"/>
        <v>0</v>
      </c>
      <c r="AY46" s="88">
        <f t="shared" si="33"/>
        <v>0</v>
      </c>
      <c r="AZ46" s="88">
        <f t="shared" si="33"/>
        <v>0</v>
      </c>
      <c r="BA46" s="88">
        <f t="shared" si="33"/>
        <v>0</v>
      </c>
      <c r="BB46" s="88">
        <f t="shared" si="33"/>
        <v>0</v>
      </c>
      <c r="BC46" s="88">
        <f t="shared" si="33"/>
        <v>0</v>
      </c>
      <c r="BD46" s="88">
        <f t="shared" si="33"/>
        <v>0</v>
      </c>
      <c r="BE46" s="88">
        <f t="shared" si="33"/>
        <v>0</v>
      </c>
      <c r="BF46" s="88">
        <f t="shared" si="33"/>
        <v>0</v>
      </c>
      <c r="BG46" s="88">
        <f t="shared" si="33"/>
        <v>0</v>
      </c>
      <c r="BH46" s="88">
        <f t="shared" si="33"/>
        <v>0</v>
      </c>
      <c r="BI46" s="88">
        <f t="shared" si="33"/>
        <v>0</v>
      </c>
      <c r="BJ46" s="88">
        <f t="shared" si="33"/>
        <v>0</v>
      </c>
      <c r="BK46" s="88">
        <f t="shared" si="33"/>
        <v>0</v>
      </c>
      <c r="BL46" s="88">
        <f t="shared" si="33"/>
        <v>0</v>
      </c>
      <c r="BM46" s="88">
        <f t="shared" si="33"/>
        <v>0</v>
      </c>
      <c r="BN46" s="88">
        <f t="shared" si="33"/>
        <v>0</v>
      </c>
      <c r="BO46" s="88">
        <f t="shared" si="33"/>
        <v>0</v>
      </c>
      <c r="BP46" s="88">
        <f t="shared" si="33"/>
        <v>0</v>
      </c>
      <c r="BQ46" s="88">
        <f t="shared" si="33"/>
        <v>0</v>
      </c>
      <c r="BR46" s="88">
        <f t="shared" si="33"/>
        <v>0</v>
      </c>
      <c r="BS46" s="88">
        <f t="shared" si="33"/>
        <v>0</v>
      </c>
      <c r="BT46" s="88">
        <f t="shared" si="33"/>
        <v>0</v>
      </c>
      <c r="BU46" s="88">
        <f t="shared" si="33"/>
        <v>0</v>
      </c>
      <c r="BV46" s="88">
        <f t="shared" si="33"/>
        <v>0</v>
      </c>
      <c r="BW46" s="88">
        <f t="shared" si="33"/>
        <v>0</v>
      </c>
      <c r="BX46" s="88">
        <f t="shared" si="33"/>
        <v>0</v>
      </c>
      <c r="BY46" s="88">
        <f t="shared" si="33"/>
        <v>0</v>
      </c>
      <c r="BZ46" s="88">
        <f t="shared" si="33"/>
        <v>0</v>
      </c>
      <c r="CA46" s="88">
        <f t="shared" si="33"/>
        <v>0</v>
      </c>
      <c r="CB46" s="88">
        <f t="shared" si="33"/>
        <v>0</v>
      </c>
      <c r="CC46" s="88">
        <f t="shared" si="33"/>
        <v>0</v>
      </c>
      <c r="CD46" s="88">
        <f t="shared" si="33"/>
        <v>0</v>
      </c>
      <c r="CE46" s="88">
        <f t="shared" si="33"/>
        <v>0</v>
      </c>
      <c r="CF46" s="88">
        <f t="shared" si="33"/>
        <v>0</v>
      </c>
      <c r="CG46" s="88">
        <f t="shared" si="33"/>
        <v>0</v>
      </c>
      <c r="CH46" s="88">
        <f t="shared" si="33"/>
        <v>0</v>
      </c>
      <c r="CI46" s="88">
        <f t="shared" si="33"/>
        <v>0</v>
      </c>
      <c r="CK46" s="88">
        <f t="shared" si="27"/>
        <v>0</v>
      </c>
    </row>
    <row r="47" spans="1:90" s="11" customFormat="1" ht="20.100000000000001" customHeight="1">
      <c r="B47" s="130"/>
      <c r="C47" s="52" t="s">
        <v>150</v>
      </c>
      <c r="D47" s="405"/>
      <c r="E47" s="405"/>
      <c r="F47" s="405"/>
      <c r="G47" s="405"/>
      <c r="H47" s="405"/>
      <c r="I47" s="405"/>
      <c r="J47" s="405"/>
      <c r="K47" s="405"/>
      <c r="L47" s="405"/>
      <c r="M47" s="405"/>
      <c r="N47" s="405"/>
      <c r="O47" s="405"/>
      <c r="P47" s="405"/>
      <c r="Q47" s="389"/>
      <c r="R47" s="405"/>
      <c r="S47" s="405"/>
      <c r="T47" s="405"/>
      <c r="U47" s="405"/>
      <c r="V47" s="405"/>
      <c r="W47" s="405"/>
      <c r="X47" s="389"/>
      <c r="Y47" s="405"/>
      <c r="Z47" s="405"/>
      <c r="AA47" s="405"/>
      <c r="AB47" s="405"/>
      <c r="AC47" s="405"/>
      <c r="AD47" s="405"/>
      <c r="AE47" s="405"/>
      <c r="AF47" s="405"/>
      <c r="AG47" s="405"/>
      <c r="AH47" s="405"/>
      <c r="AI47" s="405"/>
      <c r="AJ47" s="405"/>
      <c r="AK47" s="405"/>
      <c r="AL47" s="405"/>
      <c r="AM47" s="405"/>
      <c r="AN47" s="405"/>
      <c r="AO47" s="389"/>
      <c r="AP47" s="405"/>
      <c r="AQ47" s="407"/>
      <c r="AR47" s="408"/>
      <c r="AS47" s="126"/>
      <c r="AT47" s="132"/>
      <c r="AU47" s="88"/>
      <c r="AV47" s="88"/>
      <c r="AW47" s="88"/>
      <c r="AX47" s="88"/>
      <c r="AY47" s="88"/>
      <c r="AZ47" s="88"/>
      <c r="BA47" s="88"/>
      <c r="BB47" s="88"/>
      <c r="BC47" s="88"/>
      <c r="BD47" s="88"/>
      <c r="BE47" s="88"/>
      <c r="BF47" s="88"/>
      <c r="BG47" s="88"/>
      <c r="BH47" s="88">
        <f>+IF(Q47&gt;Q46,111,0)</f>
        <v>0</v>
      </c>
      <c r="BI47" s="88"/>
      <c r="BJ47" s="88"/>
      <c r="BK47" s="88"/>
      <c r="BL47" s="88"/>
      <c r="BM47" s="88"/>
      <c r="BN47" s="88"/>
      <c r="BO47" s="88">
        <f>+IF(X47&gt;X46,111,0)</f>
        <v>0</v>
      </c>
      <c r="BP47" s="88"/>
      <c r="BQ47" s="88"/>
      <c r="BR47" s="88"/>
      <c r="BS47" s="88"/>
      <c r="BT47" s="88"/>
      <c r="BU47" s="88"/>
      <c r="BV47" s="88"/>
      <c r="BW47" s="88"/>
      <c r="BX47" s="88"/>
      <c r="BY47" s="88"/>
      <c r="BZ47" s="88"/>
      <c r="CA47" s="88"/>
      <c r="CB47" s="88"/>
      <c r="CC47" s="88"/>
      <c r="CD47" s="88"/>
      <c r="CE47" s="88"/>
      <c r="CF47" s="88">
        <f>+IF(AO47&gt;AO46,111,0)</f>
        <v>0</v>
      </c>
      <c r="CG47" s="88"/>
      <c r="CH47" s="88"/>
      <c r="CI47" s="88">
        <f>+IF(AR47&gt;AR46,111,0)</f>
        <v>0</v>
      </c>
      <c r="CJ47" s="132"/>
      <c r="CK47" s="88">
        <f>IF(AR47&lt;=AR46,0,100)+IF(AR47&lt;SUM(AO47,X47,Q47),111,0)</f>
        <v>0</v>
      </c>
      <c r="CL47" s="132"/>
    </row>
    <row r="48" spans="1:90" s="11" customFormat="1" ht="20.100000000000001" customHeight="1">
      <c r="B48" s="130"/>
      <c r="C48" s="52" t="s">
        <v>151</v>
      </c>
      <c r="D48" s="405"/>
      <c r="E48" s="405"/>
      <c r="F48" s="405"/>
      <c r="G48" s="405"/>
      <c r="H48" s="405"/>
      <c r="I48" s="405"/>
      <c r="J48" s="405"/>
      <c r="K48" s="405"/>
      <c r="L48" s="405"/>
      <c r="M48" s="405"/>
      <c r="N48" s="405"/>
      <c r="O48" s="405"/>
      <c r="P48" s="405"/>
      <c r="Q48" s="405"/>
      <c r="R48" s="405"/>
      <c r="S48" s="405"/>
      <c r="T48" s="405"/>
      <c r="U48" s="405"/>
      <c r="V48" s="405"/>
      <c r="W48" s="405"/>
      <c r="X48" s="405"/>
      <c r="Y48" s="405"/>
      <c r="Z48" s="405"/>
      <c r="AA48" s="405"/>
      <c r="AB48" s="405"/>
      <c r="AC48" s="405"/>
      <c r="AD48" s="405"/>
      <c r="AE48" s="405"/>
      <c r="AF48" s="405"/>
      <c r="AG48" s="405"/>
      <c r="AH48" s="405"/>
      <c r="AI48" s="405"/>
      <c r="AJ48" s="405"/>
      <c r="AK48" s="405"/>
      <c r="AL48" s="405"/>
      <c r="AM48" s="405"/>
      <c r="AN48" s="405"/>
      <c r="AO48" s="405"/>
      <c r="AP48" s="405"/>
      <c r="AQ48" s="405"/>
      <c r="AR48" s="408"/>
      <c r="AS48" s="126"/>
      <c r="AT48" s="132"/>
      <c r="AU48" s="88"/>
      <c r="AV48" s="88"/>
      <c r="AW48" s="88"/>
      <c r="AX48" s="88"/>
      <c r="AY48" s="88"/>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c r="BX48" s="88"/>
      <c r="BY48" s="88"/>
      <c r="BZ48" s="88"/>
      <c r="CA48" s="88"/>
      <c r="CB48" s="88"/>
      <c r="CC48" s="88"/>
      <c r="CD48" s="88"/>
      <c r="CE48" s="88"/>
      <c r="CF48" s="88"/>
      <c r="CG48" s="88"/>
      <c r="CH48" s="88"/>
      <c r="CI48" s="88"/>
      <c r="CJ48" s="132"/>
      <c r="CK48" s="88">
        <f>IF(AR48&lt;=AR46,0,100)</f>
        <v>0</v>
      </c>
      <c r="CL48" s="132"/>
    </row>
    <row r="49" spans="1:90" s="11" customFormat="1" ht="20.100000000000001" customHeight="1">
      <c r="B49" s="130"/>
      <c r="C49" s="134" t="s">
        <v>147</v>
      </c>
      <c r="D49" s="405"/>
      <c r="E49" s="405"/>
      <c r="F49" s="405"/>
      <c r="G49" s="405"/>
      <c r="H49" s="405"/>
      <c r="I49" s="405"/>
      <c r="J49" s="405"/>
      <c r="K49" s="405"/>
      <c r="L49" s="405"/>
      <c r="M49" s="405"/>
      <c r="N49" s="405"/>
      <c r="O49" s="405"/>
      <c r="P49" s="405"/>
      <c r="Q49" s="389"/>
      <c r="R49" s="405"/>
      <c r="S49" s="405"/>
      <c r="T49" s="405"/>
      <c r="U49" s="405"/>
      <c r="V49" s="405"/>
      <c r="W49" s="405"/>
      <c r="X49" s="389"/>
      <c r="Y49" s="405"/>
      <c r="Z49" s="405"/>
      <c r="AA49" s="405"/>
      <c r="AB49" s="405"/>
      <c r="AC49" s="405"/>
      <c r="AD49" s="405"/>
      <c r="AE49" s="405"/>
      <c r="AF49" s="405"/>
      <c r="AG49" s="405"/>
      <c r="AH49" s="405"/>
      <c r="AI49" s="405"/>
      <c r="AJ49" s="405"/>
      <c r="AK49" s="405"/>
      <c r="AL49" s="405"/>
      <c r="AM49" s="405"/>
      <c r="AN49" s="405"/>
      <c r="AO49" s="389"/>
      <c r="AP49" s="405"/>
      <c r="AQ49" s="407"/>
      <c r="AR49" s="408"/>
      <c r="AS49" s="126"/>
      <c r="AT49" s="132"/>
      <c r="AU49" s="88"/>
      <c r="AV49" s="88"/>
      <c r="AW49" s="88"/>
      <c r="AX49" s="88"/>
      <c r="AY49" s="88"/>
      <c r="AZ49" s="88"/>
      <c r="BA49" s="88"/>
      <c r="BB49" s="88"/>
      <c r="BC49" s="88"/>
      <c r="BD49" s="88"/>
      <c r="BE49" s="88"/>
      <c r="BF49" s="88"/>
      <c r="BG49" s="88"/>
      <c r="BH49" s="88">
        <f>+IF(Q49&gt;Q46,111,0)</f>
        <v>0</v>
      </c>
      <c r="BI49" s="88"/>
      <c r="BJ49" s="88"/>
      <c r="BK49" s="88"/>
      <c r="BL49" s="88"/>
      <c r="BM49" s="88"/>
      <c r="BN49" s="88"/>
      <c r="BO49" s="88">
        <f>+IF(X49&gt;X46,111,0)</f>
        <v>0</v>
      </c>
      <c r="BP49" s="88"/>
      <c r="BQ49" s="88"/>
      <c r="BR49" s="88"/>
      <c r="BS49" s="88"/>
      <c r="BT49" s="88"/>
      <c r="BU49" s="88"/>
      <c r="BV49" s="88"/>
      <c r="BW49" s="88"/>
      <c r="BX49" s="88"/>
      <c r="BY49" s="88"/>
      <c r="BZ49" s="88"/>
      <c r="CA49" s="88"/>
      <c r="CB49" s="88"/>
      <c r="CC49" s="88"/>
      <c r="CD49" s="88"/>
      <c r="CE49" s="88"/>
      <c r="CF49" s="88">
        <f>+IF(AO49&gt;AO46,111,0)</f>
        <v>0</v>
      </c>
      <c r="CG49" s="88"/>
      <c r="CH49" s="88"/>
      <c r="CI49" s="88">
        <f>+IF(AR49&gt;AR46,111,0)</f>
        <v>0</v>
      </c>
      <c r="CJ49" s="132"/>
      <c r="CK49" s="88">
        <f>+IF(AR49&gt;AR46,111,0)+IF(AR49&lt;SUM(AO49,X49,Q49),111,0)</f>
        <v>0</v>
      </c>
      <c r="CL49" s="132"/>
    </row>
    <row r="50" spans="1:90" s="11" customFormat="1" ht="30" customHeight="1">
      <c r="B50" s="260"/>
      <c r="C50" s="49" t="s">
        <v>135</v>
      </c>
      <c r="D50" s="412"/>
      <c r="E50" s="412"/>
      <c r="F50" s="412"/>
      <c r="G50" s="412"/>
      <c r="H50" s="412"/>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c r="AJ50" s="412"/>
      <c r="AK50" s="412"/>
      <c r="AL50" s="412"/>
      <c r="AM50" s="412"/>
      <c r="AN50" s="412"/>
      <c r="AO50" s="412"/>
      <c r="AP50" s="412"/>
      <c r="AQ50" s="412"/>
      <c r="AR50" s="382"/>
      <c r="AS50" s="126"/>
      <c r="AU50" s="88"/>
      <c r="AV50" s="88"/>
      <c r="AW50" s="88"/>
      <c r="AX50" s="88"/>
      <c r="AY50" s="88"/>
      <c r="AZ50" s="88"/>
      <c r="BA50" s="88"/>
      <c r="BB50" s="88"/>
      <c r="BC50" s="88"/>
      <c r="BD50" s="88"/>
      <c r="BE50" s="88"/>
      <c r="BF50" s="88"/>
      <c r="BG50" s="88"/>
      <c r="BH50" s="88"/>
      <c r="BI50" s="88"/>
      <c r="BJ50" s="88"/>
      <c r="BK50" s="88"/>
      <c r="BL50" s="88"/>
      <c r="BM50" s="88"/>
      <c r="BN50" s="88"/>
      <c r="BO50" s="88"/>
      <c r="BP50" s="88"/>
      <c r="BQ50" s="88"/>
      <c r="BR50" s="88"/>
      <c r="BS50" s="88"/>
      <c r="BT50" s="88"/>
      <c r="BU50" s="88"/>
      <c r="BV50" s="88"/>
      <c r="BW50" s="88"/>
      <c r="BX50" s="88"/>
      <c r="BY50" s="88"/>
      <c r="BZ50" s="88"/>
      <c r="CA50" s="88"/>
      <c r="CB50" s="88"/>
      <c r="CC50" s="88"/>
      <c r="CD50" s="88"/>
      <c r="CE50" s="88"/>
      <c r="CF50" s="88"/>
      <c r="CG50" s="88"/>
      <c r="CH50" s="88"/>
      <c r="CI50" s="88"/>
      <c r="CK50" s="88"/>
    </row>
    <row r="51" spans="1:90" s="132" customFormat="1" ht="20.100000000000001" customHeight="1">
      <c r="A51" s="129"/>
      <c r="B51" s="125"/>
      <c r="C51" s="50" t="s">
        <v>10</v>
      </c>
      <c r="D51" s="385">
        <f t="shared" ref="D51:AQ51" si="34">SUM(D52:D53)</f>
        <v>0</v>
      </c>
      <c r="E51" s="385">
        <f t="shared" si="34"/>
        <v>0</v>
      </c>
      <c r="F51" s="385">
        <f t="shared" si="34"/>
        <v>0</v>
      </c>
      <c r="G51" s="385">
        <f t="shared" si="34"/>
        <v>0</v>
      </c>
      <c r="H51" s="385">
        <f t="shared" si="34"/>
        <v>0</v>
      </c>
      <c r="I51" s="385">
        <f t="shared" si="34"/>
        <v>0</v>
      </c>
      <c r="J51" s="385">
        <f t="shared" si="34"/>
        <v>0</v>
      </c>
      <c r="K51" s="385">
        <f t="shared" si="34"/>
        <v>0</v>
      </c>
      <c r="L51" s="385">
        <f t="shared" si="34"/>
        <v>0</v>
      </c>
      <c r="M51" s="385">
        <f t="shared" si="34"/>
        <v>0</v>
      </c>
      <c r="N51" s="385">
        <f t="shared" si="34"/>
        <v>0</v>
      </c>
      <c r="O51" s="385">
        <f t="shared" si="34"/>
        <v>0</v>
      </c>
      <c r="P51" s="385">
        <f t="shared" si="34"/>
        <v>0</v>
      </c>
      <c r="Q51" s="385">
        <f t="shared" si="34"/>
        <v>0</v>
      </c>
      <c r="R51" s="385">
        <f t="shared" si="34"/>
        <v>0</v>
      </c>
      <c r="S51" s="385">
        <f t="shared" si="34"/>
        <v>0</v>
      </c>
      <c r="T51" s="385">
        <f t="shared" si="34"/>
        <v>0</v>
      </c>
      <c r="U51" s="385">
        <f t="shared" si="34"/>
        <v>0</v>
      </c>
      <c r="V51" s="385">
        <f t="shared" si="34"/>
        <v>0</v>
      </c>
      <c r="W51" s="385">
        <f t="shared" si="34"/>
        <v>0</v>
      </c>
      <c r="X51" s="385">
        <f t="shared" si="34"/>
        <v>0</v>
      </c>
      <c r="Y51" s="385">
        <f t="shared" si="34"/>
        <v>0</v>
      </c>
      <c r="Z51" s="385">
        <f t="shared" si="34"/>
        <v>0</v>
      </c>
      <c r="AA51" s="385">
        <f t="shared" si="34"/>
        <v>0</v>
      </c>
      <c r="AB51" s="385">
        <f t="shared" si="34"/>
        <v>0</v>
      </c>
      <c r="AC51" s="385">
        <f t="shared" si="34"/>
        <v>0</v>
      </c>
      <c r="AD51" s="385">
        <f t="shared" si="34"/>
        <v>0</v>
      </c>
      <c r="AE51" s="385">
        <f t="shared" si="34"/>
        <v>0</v>
      </c>
      <c r="AF51" s="385">
        <f t="shared" si="34"/>
        <v>0</v>
      </c>
      <c r="AG51" s="385">
        <f t="shared" si="34"/>
        <v>0</v>
      </c>
      <c r="AH51" s="385">
        <f t="shared" si="34"/>
        <v>0</v>
      </c>
      <c r="AI51" s="385">
        <f t="shared" si="34"/>
        <v>0</v>
      </c>
      <c r="AJ51" s="385">
        <f t="shared" si="34"/>
        <v>0</v>
      </c>
      <c r="AK51" s="385">
        <f t="shared" si="34"/>
        <v>0</v>
      </c>
      <c r="AL51" s="385">
        <f t="shared" si="34"/>
        <v>0</v>
      </c>
      <c r="AM51" s="385">
        <f t="shared" si="34"/>
        <v>0</v>
      </c>
      <c r="AN51" s="385">
        <f t="shared" si="34"/>
        <v>0</v>
      </c>
      <c r="AO51" s="385">
        <f t="shared" si="34"/>
        <v>0</v>
      </c>
      <c r="AP51" s="385">
        <f t="shared" si="34"/>
        <v>0</v>
      </c>
      <c r="AQ51" s="385">
        <f t="shared" si="34"/>
        <v>0</v>
      </c>
      <c r="AR51" s="382">
        <f t="shared" ref="AR51:AR60" si="35">+SUM(D51:AQ51)</f>
        <v>0</v>
      </c>
      <c r="AS51" s="126"/>
      <c r="AT51" s="11"/>
      <c r="AU51" s="88">
        <f t="shared" ref="AU51:BP51" si="36">+D51-SUM(D52:D53)</f>
        <v>0</v>
      </c>
      <c r="AV51" s="88">
        <f t="shared" si="36"/>
        <v>0</v>
      </c>
      <c r="AW51" s="88">
        <f t="shared" si="36"/>
        <v>0</v>
      </c>
      <c r="AX51" s="88">
        <f t="shared" si="36"/>
        <v>0</v>
      </c>
      <c r="AY51" s="88">
        <f t="shared" si="36"/>
        <v>0</v>
      </c>
      <c r="AZ51" s="88">
        <f t="shared" si="36"/>
        <v>0</v>
      </c>
      <c r="BA51" s="88">
        <f t="shared" si="36"/>
        <v>0</v>
      </c>
      <c r="BB51" s="88">
        <f t="shared" si="36"/>
        <v>0</v>
      </c>
      <c r="BC51" s="88">
        <f t="shared" si="36"/>
        <v>0</v>
      </c>
      <c r="BD51" s="88">
        <f t="shared" si="36"/>
        <v>0</v>
      </c>
      <c r="BE51" s="88">
        <f t="shared" si="36"/>
        <v>0</v>
      </c>
      <c r="BF51" s="88">
        <f t="shared" si="36"/>
        <v>0</v>
      </c>
      <c r="BG51" s="88">
        <f t="shared" si="36"/>
        <v>0</v>
      </c>
      <c r="BH51" s="88">
        <f t="shared" si="36"/>
        <v>0</v>
      </c>
      <c r="BI51" s="88">
        <f t="shared" si="36"/>
        <v>0</v>
      </c>
      <c r="BJ51" s="88">
        <f t="shared" si="36"/>
        <v>0</v>
      </c>
      <c r="BK51" s="88">
        <f t="shared" si="36"/>
        <v>0</v>
      </c>
      <c r="BL51" s="88">
        <f t="shared" si="36"/>
        <v>0</v>
      </c>
      <c r="BM51" s="88">
        <f t="shared" si="36"/>
        <v>0</v>
      </c>
      <c r="BN51" s="88">
        <f t="shared" si="36"/>
        <v>0</v>
      </c>
      <c r="BO51" s="88">
        <f t="shared" si="36"/>
        <v>0</v>
      </c>
      <c r="BP51" s="88">
        <f t="shared" si="36"/>
        <v>0</v>
      </c>
      <c r="BQ51" s="88">
        <f t="shared" ref="BQ51:CI51" si="37">+Z51-SUM(Z52:Z53)</f>
        <v>0</v>
      </c>
      <c r="BR51" s="88">
        <f t="shared" si="37"/>
        <v>0</v>
      </c>
      <c r="BS51" s="88">
        <f t="shared" si="37"/>
        <v>0</v>
      </c>
      <c r="BT51" s="88">
        <f t="shared" si="37"/>
        <v>0</v>
      </c>
      <c r="BU51" s="88">
        <f t="shared" si="37"/>
        <v>0</v>
      </c>
      <c r="BV51" s="88">
        <f t="shared" si="37"/>
        <v>0</v>
      </c>
      <c r="BW51" s="88">
        <f t="shared" si="37"/>
        <v>0</v>
      </c>
      <c r="BX51" s="88">
        <f t="shared" si="37"/>
        <v>0</v>
      </c>
      <c r="BY51" s="88">
        <f t="shared" si="37"/>
        <v>0</v>
      </c>
      <c r="BZ51" s="88">
        <f t="shared" si="37"/>
        <v>0</v>
      </c>
      <c r="CA51" s="88">
        <f t="shared" si="37"/>
        <v>0</v>
      </c>
      <c r="CB51" s="88">
        <f t="shared" si="37"/>
        <v>0</v>
      </c>
      <c r="CC51" s="88">
        <f t="shared" si="37"/>
        <v>0</v>
      </c>
      <c r="CD51" s="88">
        <f t="shared" si="37"/>
        <v>0</v>
      </c>
      <c r="CE51" s="88">
        <f t="shared" si="37"/>
        <v>0</v>
      </c>
      <c r="CF51" s="88">
        <f t="shared" si="37"/>
        <v>0</v>
      </c>
      <c r="CG51" s="88">
        <f t="shared" si="37"/>
        <v>0</v>
      </c>
      <c r="CH51" s="88">
        <f t="shared" si="37"/>
        <v>0</v>
      </c>
      <c r="CI51" s="88">
        <f t="shared" si="37"/>
        <v>0</v>
      </c>
      <c r="CJ51" s="11"/>
      <c r="CK51" s="88">
        <f t="shared" ref="CK51:CK59" si="38">+AR51-SUM(D51:AQ51)</f>
        <v>0</v>
      </c>
      <c r="CL51" s="11"/>
    </row>
    <row r="52" spans="1:90" s="11" customFormat="1" ht="20.100000000000001" customHeight="1">
      <c r="B52" s="127"/>
      <c r="C52" s="51" t="s">
        <v>52</v>
      </c>
      <c r="D52" s="384"/>
      <c r="E52" s="384"/>
      <c r="F52" s="384"/>
      <c r="G52" s="384"/>
      <c r="H52" s="384"/>
      <c r="I52" s="384"/>
      <c r="J52" s="384"/>
      <c r="K52" s="384"/>
      <c r="L52" s="384"/>
      <c r="M52" s="384"/>
      <c r="N52" s="384"/>
      <c r="O52" s="384"/>
      <c r="P52" s="384"/>
      <c r="Q52" s="384"/>
      <c r="R52" s="384"/>
      <c r="S52" s="384"/>
      <c r="T52" s="384"/>
      <c r="U52" s="384"/>
      <c r="V52" s="384"/>
      <c r="W52" s="384"/>
      <c r="X52" s="384"/>
      <c r="Y52" s="384"/>
      <c r="Z52" s="384"/>
      <c r="AA52" s="384"/>
      <c r="AB52" s="384"/>
      <c r="AC52" s="384"/>
      <c r="AD52" s="384"/>
      <c r="AE52" s="384"/>
      <c r="AF52" s="384"/>
      <c r="AG52" s="384"/>
      <c r="AH52" s="384"/>
      <c r="AI52" s="384"/>
      <c r="AJ52" s="384"/>
      <c r="AK52" s="384"/>
      <c r="AL52" s="384"/>
      <c r="AM52" s="384"/>
      <c r="AN52" s="384"/>
      <c r="AO52" s="384"/>
      <c r="AP52" s="384"/>
      <c r="AQ52" s="384"/>
      <c r="AR52" s="382">
        <f t="shared" si="35"/>
        <v>0</v>
      </c>
      <c r="AS52" s="126"/>
      <c r="AU52" s="88"/>
      <c r="AV52" s="88"/>
      <c r="AW52" s="88"/>
      <c r="AX52" s="88"/>
      <c r="AY52" s="88"/>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K52" s="88">
        <f t="shared" si="38"/>
        <v>0</v>
      </c>
    </row>
    <row r="53" spans="1:90" s="11" customFormat="1" ht="20.100000000000001" customHeight="1">
      <c r="B53" s="127"/>
      <c r="C53" s="51" t="s">
        <v>53</v>
      </c>
      <c r="D53" s="384"/>
      <c r="E53" s="384"/>
      <c r="F53" s="384"/>
      <c r="G53" s="384"/>
      <c r="H53" s="384"/>
      <c r="I53" s="384"/>
      <c r="J53" s="384"/>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c r="AI53" s="384"/>
      <c r="AJ53" s="384"/>
      <c r="AK53" s="384"/>
      <c r="AL53" s="384"/>
      <c r="AM53" s="384"/>
      <c r="AN53" s="384"/>
      <c r="AO53" s="384"/>
      <c r="AP53" s="384"/>
      <c r="AQ53" s="384"/>
      <c r="AR53" s="382">
        <f t="shared" si="35"/>
        <v>0</v>
      </c>
      <c r="AS53" s="126"/>
      <c r="AU53" s="88"/>
      <c r="AV53" s="88"/>
      <c r="AW53" s="88"/>
      <c r="AX53" s="88"/>
      <c r="AY53" s="88"/>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c r="BX53" s="88"/>
      <c r="BY53" s="88"/>
      <c r="BZ53" s="88"/>
      <c r="CA53" s="88"/>
      <c r="CB53" s="88"/>
      <c r="CC53" s="88"/>
      <c r="CD53" s="88"/>
      <c r="CE53" s="88"/>
      <c r="CF53" s="88"/>
      <c r="CG53" s="88"/>
      <c r="CH53" s="88"/>
      <c r="CI53" s="88"/>
      <c r="CK53" s="88">
        <f t="shared" si="38"/>
        <v>0</v>
      </c>
    </row>
    <row r="54" spans="1:90" s="132" customFormat="1" ht="20.100000000000001" customHeight="1">
      <c r="A54" s="129"/>
      <c r="B54" s="130"/>
      <c r="C54" s="50" t="s">
        <v>11</v>
      </c>
      <c r="D54" s="385">
        <f t="shared" ref="D54:AQ54" si="39">SUM(D55:D56)</f>
        <v>0</v>
      </c>
      <c r="E54" s="385">
        <f t="shared" si="39"/>
        <v>0</v>
      </c>
      <c r="F54" s="385">
        <f t="shared" si="39"/>
        <v>0</v>
      </c>
      <c r="G54" s="385">
        <f t="shared" si="39"/>
        <v>0</v>
      </c>
      <c r="H54" s="385">
        <f t="shared" si="39"/>
        <v>0</v>
      </c>
      <c r="I54" s="385">
        <f t="shared" si="39"/>
        <v>0</v>
      </c>
      <c r="J54" s="385">
        <f t="shared" si="39"/>
        <v>0</v>
      </c>
      <c r="K54" s="385">
        <f t="shared" si="39"/>
        <v>0</v>
      </c>
      <c r="L54" s="385">
        <f t="shared" si="39"/>
        <v>0</v>
      </c>
      <c r="M54" s="385">
        <f t="shared" si="39"/>
        <v>0</v>
      </c>
      <c r="N54" s="385">
        <f t="shared" si="39"/>
        <v>0</v>
      </c>
      <c r="O54" s="385">
        <f t="shared" si="39"/>
        <v>0</v>
      </c>
      <c r="P54" s="385">
        <f t="shared" si="39"/>
        <v>0</v>
      </c>
      <c r="Q54" s="385">
        <f t="shared" si="39"/>
        <v>0</v>
      </c>
      <c r="R54" s="385">
        <f t="shared" si="39"/>
        <v>0</v>
      </c>
      <c r="S54" s="385">
        <f t="shared" si="39"/>
        <v>0</v>
      </c>
      <c r="T54" s="385">
        <f t="shared" si="39"/>
        <v>0</v>
      </c>
      <c r="U54" s="385">
        <f t="shared" si="39"/>
        <v>0</v>
      </c>
      <c r="V54" s="385">
        <f t="shared" si="39"/>
        <v>0</v>
      </c>
      <c r="W54" s="385">
        <f t="shared" si="39"/>
        <v>0</v>
      </c>
      <c r="X54" s="385">
        <f t="shared" si="39"/>
        <v>0</v>
      </c>
      <c r="Y54" s="385">
        <f t="shared" si="39"/>
        <v>0</v>
      </c>
      <c r="Z54" s="385">
        <f t="shared" si="39"/>
        <v>0</v>
      </c>
      <c r="AA54" s="385">
        <f t="shared" si="39"/>
        <v>0</v>
      </c>
      <c r="AB54" s="385">
        <f t="shared" si="39"/>
        <v>0</v>
      </c>
      <c r="AC54" s="385">
        <f t="shared" si="39"/>
        <v>0</v>
      </c>
      <c r="AD54" s="385">
        <f t="shared" si="39"/>
        <v>0</v>
      </c>
      <c r="AE54" s="385">
        <f t="shared" si="39"/>
        <v>0</v>
      </c>
      <c r="AF54" s="385">
        <f t="shared" si="39"/>
        <v>0</v>
      </c>
      <c r="AG54" s="385">
        <f t="shared" si="39"/>
        <v>0</v>
      </c>
      <c r="AH54" s="385">
        <f t="shared" si="39"/>
        <v>0</v>
      </c>
      <c r="AI54" s="385">
        <f t="shared" si="39"/>
        <v>0</v>
      </c>
      <c r="AJ54" s="385">
        <f t="shared" si="39"/>
        <v>0</v>
      </c>
      <c r="AK54" s="385">
        <f t="shared" si="39"/>
        <v>0</v>
      </c>
      <c r="AL54" s="385">
        <f t="shared" si="39"/>
        <v>0</v>
      </c>
      <c r="AM54" s="385">
        <f t="shared" si="39"/>
        <v>0</v>
      </c>
      <c r="AN54" s="385">
        <f t="shared" si="39"/>
        <v>0</v>
      </c>
      <c r="AO54" s="385">
        <f t="shared" si="39"/>
        <v>0</v>
      </c>
      <c r="AP54" s="385">
        <f t="shared" si="39"/>
        <v>0</v>
      </c>
      <c r="AQ54" s="385">
        <f t="shared" si="39"/>
        <v>0</v>
      </c>
      <c r="AR54" s="382">
        <f t="shared" si="35"/>
        <v>0</v>
      </c>
      <c r="AS54" s="126"/>
      <c r="AU54" s="88">
        <f t="shared" ref="AU54:CI54" si="40">+D54-SUM(D55:D56)</f>
        <v>0</v>
      </c>
      <c r="AV54" s="88">
        <f t="shared" si="40"/>
        <v>0</v>
      </c>
      <c r="AW54" s="88">
        <f t="shared" si="40"/>
        <v>0</v>
      </c>
      <c r="AX54" s="88">
        <f t="shared" si="40"/>
        <v>0</v>
      </c>
      <c r="AY54" s="88">
        <f t="shared" si="40"/>
        <v>0</v>
      </c>
      <c r="AZ54" s="88">
        <f t="shared" si="40"/>
        <v>0</v>
      </c>
      <c r="BA54" s="88">
        <f t="shared" si="40"/>
        <v>0</v>
      </c>
      <c r="BB54" s="88">
        <f t="shared" si="40"/>
        <v>0</v>
      </c>
      <c r="BC54" s="88">
        <f t="shared" si="40"/>
        <v>0</v>
      </c>
      <c r="BD54" s="88">
        <f t="shared" si="40"/>
        <v>0</v>
      </c>
      <c r="BE54" s="88">
        <f t="shared" si="40"/>
        <v>0</v>
      </c>
      <c r="BF54" s="88">
        <f t="shared" si="40"/>
        <v>0</v>
      </c>
      <c r="BG54" s="88">
        <f t="shared" si="40"/>
        <v>0</v>
      </c>
      <c r="BH54" s="88">
        <f t="shared" si="40"/>
        <v>0</v>
      </c>
      <c r="BI54" s="88">
        <f t="shared" si="40"/>
        <v>0</v>
      </c>
      <c r="BJ54" s="88">
        <f t="shared" si="40"/>
        <v>0</v>
      </c>
      <c r="BK54" s="88">
        <f t="shared" si="40"/>
        <v>0</v>
      </c>
      <c r="BL54" s="88">
        <f t="shared" si="40"/>
        <v>0</v>
      </c>
      <c r="BM54" s="88">
        <f t="shared" si="40"/>
        <v>0</v>
      </c>
      <c r="BN54" s="88">
        <f t="shared" si="40"/>
        <v>0</v>
      </c>
      <c r="BO54" s="88">
        <f t="shared" si="40"/>
        <v>0</v>
      </c>
      <c r="BP54" s="88">
        <f t="shared" si="40"/>
        <v>0</v>
      </c>
      <c r="BQ54" s="88">
        <f t="shared" si="40"/>
        <v>0</v>
      </c>
      <c r="BR54" s="88">
        <f t="shared" si="40"/>
        <v>0</v>
      </c>
      <c r="BS54" s="88">
        <f t="shared" si="40"/>
        <v>0</v>
      </c>
      <c r="BT54" s="88">
        <f t="shared" si="40"/>
        <v>0</v>
      </c>
      <c r="BU54" s="88">
        <f t="shared" si="40"/>
        <v>0</v>
      </c>
      <c r="BV54" s="88">
        <f t="shared" si="40"/>
        <v>0</v>
      </c>
      <c r="BW54" s="88">
        <f t="shared" si="40"/>
        <v>0</v>
      </c>
      <c r="BX54" s="88">
        <f t="shared" si="40"/>
        <v>0</v>
      </c>
      <c r="BY54" s="88">
        <f t="shared" si="40"/>
        <v>0</v>
      </c>
      <c r="BZ54" s="88">
        <f t="shared" si="40"/>
        <v>0</v>
      </c>
      <c r="CA54" s="88">
        <f t="shared" si="40"/>
        <v>0</v>
      </c>
      <c r="CB54" s="88">
        <f t="shared" si="40"/>
        <v>0</v>
      </c>
      <c r="CC54" s="88">
        <f t="shared" si="40"/>
        <v>0</v>
      </c>
      <c r="CD54" s="88">
        <f t="shared" si="40"/>
        <v>0</v>
      </c>
      <c r="CE54" s="88">
        <f t="shared" si="40"/>
        <v>0</v>
      </c>
      <c r="CF54" s="88">
        <f t="shared" si="40"/>
        <v>0</v>
      </c>
      <c r="CG54" s="88">
        <f t="shared" si="40"/>
        <v>0</v>
      </c>
      <c r="CH54" s="88">
        <f t="shared" si="40"/>
        <v>0</v>
      </c>
      <c r="CI54" s="88">
        <f t="shared" si="40"/>
        <v>0</v>
      </c>
      <c r="CK54" s="88">
        <f t="shared" si="38"/>
        <v>0</v>
      </c>
    </row>
    <row r="55" spans="1:90" s="11" customFormat="1" ht="20.100000000000001" customHeight="1">
      <c r="B55" s="127"/>
      <c r="C55" s="51" t="s">
        <v>52</v>
      </c>
      <c r="D55" s="384"/>
      <c r="E55" s="384"/>
      <c r="F55" s="384"/>
      <c r="G55" s="384"/>
      <c r="H55" s="384"/>
      <c r="I55" s="384"/>
      <c r="J55" s="384"/>
      <c r="K55" s="384"/>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c r="AI55" s="384"/>
      <c r="AJ55" s="384"/>
      <c r="AK55" s="384"/>
      <c r="AL55" s="384"/>
      <c r="AM55" s="384"/>
      <c r="AN55" s="384"/>
      <c r="AO55" s="384"/>
      <c r="AP55" s="384"/>
      <c r="AQ55" s="384"/>
      <c r="AR55" s="382">
        <f t="shared" si="35"/>
        <v>0</v>
      </c>
      <c r="AS55" s="126"/>
      <c r="AU55" s="88"/>
      <c r="AV55" s="88"/>
      <c r="AW55" s="88"/>
      <c r="AX55" s="88"/>
      <c r="AY55" s="88"/>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K55" s="88">
        <f t="shared" si="38"/>
        <v>0</v>
      </c>
    </row>
    <row r="56" spans="1:90" s="11" customFormat="1" ht="20.100000000000001" customHeight="1">
      <c r="B56" s="127"/>
      <c r="C56" s="51" t="s">
        <v>53</v>
      </c>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c r="AL56" s="384"/>
      <c r="AM56" s="384"/>
      <c r="AN56" s="384"/>
      <c r="AO56" s="384"/>
      <c r="AP56" s="384"/>
      <c r="AQ56" s="384"/>
      <c r="AR56" s="382">
        <f t="shared" si="35"/>
        <v>0</v>
      </c>
      <c r="AS56" s="126"/>
      <c r="AU56" s="88"/>
      <c r="AV56" s="88"/>
      <c r="AW56" s="88"/>
      <c r="AX56" s="88"/>
      <c r="AY56" s="88"/>
      <c r="AZ56" s="88"/>
      <c r="BA56" s="88"/>
      <c r="BB56" s="88"/>
      <c r="BC56" s="88"/>
      <c r="BD56" s="88"/>
      <c r="BE56" s="88"/>
      <c r="BF56" s="88"/>
      <c r="BG56" s="88"/>
      <c r="BH56" s="88"/>
      <c r="BI56" s="88"/>
      <c r="BJ56" s="88"/>
      <c r="BK56" s="88"/>
      <c r="BL56" s="88"/>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K56" s="88">
        <f t="shared" si="38"/>
        <v>0</v>
      </c>
    </row>
    <row r="57" spans="1:90" s="132" customFormat="1" ht="20.100000000000001" customHeight="1">
      <c r="A57" s="129"/>
      <c r="B57" s="130"/>
      <c r="C57" s="50" t="s">
        <v>12</v>
      </c>
      <c r="D57" s="385">
        <f t="shared" ref="D57:AQ57" si="41">SUM(D58:D59)</f>
        <v>0</v>
      </c>
      <c r="E57" s="385">
        <f t="shared" si="41"/>
        <v>0</v>
      </c>
      <c r="F57" s="385">
        <f t="shared" si="41"/>
        <v>0</v>
      </c>
      <c r="G57" s="385">
        <f t="shared" si="41"/>
        <v>0</v>
      </c>
      <c r="H57" s="385">
        <f t="shared" si="41"/>
        <v>0</v>
      </c>
      <c r="I57" s="385">
        <f t="shared" si="41"/>
        <v>0</v>
      </c>
      <c r="J57" s="385">
        <f t="shared" si="41"/>
        <v>0</v>
      </c>
      <c r="K57" s="385">
        <f t="shared" si="41"/>
        <v>0</v>
      </c>
      <c r="L57" s="385">
        <f t="shared" si="41"/>
        <v>0</v>
      </c>
      <c r="M57" s="385">
        <f t="shared" si="41"/>
        <v>0</v>
      </c>
      <c r="N57" s="385">
        <f t="shared" si="41"/>
        <v>0</v>
      </c>
      <c r="O57" s="385">
        <f t="shared" si="41"/>
        <v>0</v>
      </c>
      <c r="P57" s="385">
        <f t="shared" si="41"/>
        <v>0</v>
      </c>
      <c r="Q57" s="385">
        <f t="shared" si="41"/>
        <v>0</v>
      </c>
      <c r="R57" s="385">
        <f t="shared" si="41"/>
        <v>0</v>
      </c>
      <c r="S57" s="385">
        <f t="shared" si="41"/>
        <v>0</v>
      </c>
      <c r="T57" s="385">
        <f t="shared" si="41"/>
        <v>0</v>
      </c>
      <c r="U57" s="385">
        <f t="shared" si="41"/>
        <v>0</v>
      </c>
      <c r="V57" s="385">
        <f t="shared" si="41"/>
        <v>0</v>
      </c>
      <c r="W57" s="385">
        <f t="shared" si="41"/>
        <v>0</v>
      </c>
      <c r="X57" s="385">
        <f t="shared" si="41"/>
        <v>0</v>
      </c>
      <c r="Y57" s="385">
        <f t="shared" si="41"/>
        <v>0</v>
      </c>
      <c r="Z57" s="385">
        <f t="shared" si="41"/>
        <v>0</v>
      </c>
      <c r="AA57" s="385">
        <f t="shared" si="41"/>
        <v>0</v>
      </c>
      <c r="AB57" s="385">
        <f t="shared" si="41"/>
        <v>0</v>
      </c>
      <c r="AC57" s="385">
        <f t="shared" si="41"/>
        <v>0</v>
      </c>
      <c r="AD57" s="385">
        <f t="shared" si="41"/>
        <v>0</v>
      </c>
      <c r="AE57" s="385">
        <f t="shared" si="41"/>
        <v>0</v>
      </c>
      <c r="AF57" s="385">
        <f t="shared" si="41"/>
        <v>0</v>
      </c>
      <c r="AG57" s="385">
        <f t="shared" si="41"/>
        <v>0</v>
      </c>
      <c r="AH57" s="385">
        <f t="shared" si="41"/>
        <v>0</v>
      </c>
      <c r="AI57" s="385">
        <f t="shared" si="41"/>
        <v>0</v>
      </c>
      <c r="AJ57" s="385">
        <f t="shared" si="41"/>
        <v>0</v>
      </c>
      <c r="AK57" s="385">
        <f t="shared" si="41"/>
        <v>0</v>
      </c>
      <c r="AL57" s="385">
        <f t="shared" si="41"/>
        <v>0</v>
      </c>
      <c r="AM57" s="385">
        <f t="shared" si="41"/>
        <v>0</v>
      </c>
      <c r="AN57" s="385">
        <f t="shared" si="41"/>
        <v>0</v>
      </c>
      <c r="AO57" s="385">
        <f t="shared" si="41"/>
        <v>0</v>
      </c>
      <c r="AP57" s="385">
        <f t="shared" si="41"/>
        <v>0</v>
      </c>
      <c r="AQ57" s="385">
        <f t="shared" si="41"/>
        <v>0</v>
      </c>
      <c r="AR57" s="382">
        <f t="shared" si="35"/>
        <v>0</v>
      </c>
      <c r="AS57" s="126"/>
      <c r="AU57" s="88">
        <f t="shared" ref="AU57:CI57" si="42">+D57-SUM(D58:D59)</f>
        <v>0</v>
      </c>
      <c r="AV57" s="88">
        <f t="shared" si="42"/>
        <v>0</v>
      </c>
      <c r="AW57" s="88">
        <f t="shared" si="42"/>
        <v>0</v>
      </c>
      <c r="AX57" s="88">
        <f t="shared" si="42"/>
        <v>0</v>
      </c>
      <c r="AY57" s="88">
        <f t="shared" si="42"/>
        <v>0</v>
      </c>
      <c r="AZ57" s="88">
        <f t="shared" si="42"/>
        <v>0</v>
      </c>
      <c r="BA57" s="88">
        <f t="shared" si="42"/>
        <v>0</v>
      </c>
      <c r="BB57" s="88">
        <f t="shared" si="42"/>
        <v>0</v>
      </c>
      <c r="BC57" s="88">
        <f t="shared" si="42"/>
        <v>0</v>
      </c>
      <c r="BD57" s="88">
        <f t="shared" si="42"/>
        <v>0</v>
      </c>
      <c r="BE57" s="88">
        <f t="shared" si="42"/>
        <v>0</v>
      </c>
      <c r="BF57" s="88">
        <f t="shared" si="42"/>
        <v>0</v>
      </c>
      <c r="BG57" s="88">
        <f t="shared" si="42"/>
        <v>0</v>
      </c>
      <c r="BH57" s="88">
        <f t="shared" si="42"/>
        <v>0</v>
      </c>
      <c r="BI57" s="88">
        <f t="shared" si="42"/>
        <v>0</v>
      </c>
      <c r="BJ57" s="88">
        <f t="shared" si="42"/>
        <v>0</v>
      </c>
      <c r="BK57" s="88">
        <f t="shared" si="42"/>
        <v>0</v>
      </c>
      <c r="BL57" s="88">
        <f t="shared" si="42"/>
        <v>0</v>
      </c>
      <c r="BM57" s="88">
        <f t="shared" si="42"/>
        <v>0</v>
      </c>
      <c r="BN57" s="88">
        <f t="shared" si="42"/>
        <v>0</v>
      </c>
      <c r="BO57" s="88">
        <f t="shared" si="42"/>
        <v>0</v>
      </c>
      <c r="BP57" s="88">
        <f t="shared" si="42"/>
        <v>0</v>
      </c>
      <c r="BQ57" s="88">
        <f t="shared" si="42"/>
        <v>0</v>
      </c>
      <c r="BR57" s="88">
        <f t="shared" si="42"/>
        <v>0</v>
      </c>
      <c r="BS57" s="88">
        <f t="shared" si="42"/>
        <v>0</v>
      </c>
      <c r="BT57" s="88">
        <f t="shared" si="42"/>
        <v>0</v>
      </c>
      <c r="BU57" s="88">
        <f t="shared" si="42"/>
        <v>0</v>
      </c>
      <c r="BV57" s="88">
        <f t="shared" si="42"/>
        <v>0</v>
      </c>
      <c r="BW57" s="88">
        <f t="shared" si="42"/>
        <v>0</v>
      </c>
      <c r="BX57" s="88">
        <f t="shared" si="42"/>
        <v>0</v>
      </c>
      <c r="BY57" s="88">
        <f t="shared" si="42"/>
        <v>0</v>
      </c>
      <c r="BZ57" s="88">
        <f t="shared" si="42"/>
        <v>0</v>
      </c>
      <c r="CA57" s="88">
        <f t="shared" si="42"/>
        <v>0</v>
      </c>
      <c r="CB57" s="88">
        <f t="shared" si="42"/>
        <v>0</v>
      </c>
      <c r="CC57" s="88">
        <f t="shared" si="42"/>
        <v>0</v>
      </c>
      <c r="CD57" s="88">
        <f t="shared" si="42"/>
        <v>0</v>
      </c>
      <c r="CE57" s="88">
        <f t="shared" si="42"/>
        <v>0</v>
      </c>
      <c r="CF57" s="88">
        <f t="shared" si="42"/>
        <v>0</v>
      </c>
      <c r="CG57" s="88">
        <f t="shared" si="42"/>
        <v>0</v>
      </c>
      <c r="CH57" s="88">
        <f t="shared" si="42"/>
        <v>0</v>
      </c>
      <c r="CI57" s="88">
        <f t="shared" si="42"/>
        <v>0</v>
      </c>
      <c r="CK57" s="88">
        <f t="shared" si="38"/>
        <v>0</v>
      </c>
    </row>
    <row r="58" spans="1:90" s="132" customFormat="1" ht="20.100000000000001" customHeight="1">
      <c r="A58" s="129"/>
      <c r="B58" s="127"/>
      <c r="C58" s="51" t="s">
        <v>52</v>
      </c>
      <c r="D58" s="384"/>
      <c r="E58" s="384"/>
      <c r="F58" s="384"/>
      <c r="G58" s="384"/>
      <c r="H58" s="384"/>
      <c r="I58" s="384"/>
      <c r="J58" s="384"/>
      <c r="K58" s="384"/>
      <c r="L58" s="384"/>
      <c r="M58" s="384"/>
      <c r="N58" s="384"/>
      <c r="O58" s="384"/>
      <c r="P58" s="384"/>
      <c r="Q58" s="384"/>
      <c r="R58" s="384"/>
      <c r="S58" s="384"/>
      <c r="T58" s="384"/>
      <c r="U58" s="384"/>
      <c r="V58" s="384"/>
      <c r="W58" s="384"/>
      <c r="X58" s="384"/>
      <c r="Y58" s="384"/>
      <c r="Z58" s="384"/>
      <c r="AA58" s="384"/>
      <c r="AB58" s="384"/>
      <c r="AC58" s="384"/>
      <c r="AD58" s="384"/>
      <c r="AE58" s="384"/>
      <c r="AF58" s="384"/>
      <c r="AG58" s="384"/>
      <c r="AH58" s="384"/>
      <c r="AI58" s="384"/>
      <c r="AJ58" s="384"/>
      <c r="AK58" s="384"/>
      <c r="AL58" s="384"/>
      <c r="AM58" s="384"/>
      <c r="AN58" s="384"/>
      <c r="AO58" s="384"/>
      <c r="AP58" s="384"/>
      <c r="AQ58" s="384"/>
      <c r="AR58" s="382">
        <f t="shared" si="35"/>
        <v>0</v>
      </c>
      <c r="AS58" s="126"/>
      <c r="AT58" s="11"/>
      <c r="AU58" s="88"/>
      <c r="AV58" s="88"/>
      <c r="AW58" s="88"/>
      <c r="AX58" s="88"/>
      <c r="AY58" s="88"/>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11"/>
      <c r="CK58" s="88">
        <f t="shared" si="38"/>
        <v>0</v>
      </c>
      <c r="CL58" s="11"/>
    </row>
    <row r="59" spans="1:90" s="132" customFormat="1" ht="20.100000000000001" customHeight="1">
      <c r="A59" s="129"/>
      <c r="B59" s="127"/>
      <c r="C59" s="51" t="s">
        <v>53</v>
      </c>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c r="AI59" s="384"/>
      <c r="AJ59" s="384"/>
      <c r="AK59" s="384"/>
      <c r="AL59" s="384"/>
      <c r="AM59" s="384"/>
      <c r="AN59" s="384"/>
      <c r="AO59" s="384"/>
      <c r="AP59" s="384"/>
      <c r="AQ59" s="384"/>
      <c r="AR59" s="382">
        <f t="shared" si="35"/>
        <v>0</v>
      </c>
      <c r="AS59" s="126"/>
      <c r="AT59" s="11"/>
      <c r="AU59" s="88"/>
      <c r="AV59" s="88"/>
      <c r="AW59" s="88"/>
      <c r="AX59" s="88"/>
      <c r="AY59" s="88"/>
      <c r="AZ59" s="88"/>
      <c r="BA59" s="88"/>
      <c r="BB59" s="88"/>
      <c r="BC59" s="88"/>
      <c r="BD59" s="88"/>
      <c r="BE59" s="88"/>
      <c r="BF59" s="88"/>
      <c r="BG59" s="88"/>
      <c r="BH59" s="88"/>
      <c r="BI59" s="88"/>
      <c r="BJ59" s="88"/>
      <c r="BK59" s="88"/>
      <c r="BL59" s="88"/>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11"/>
      <c r="CK59" s="88">
        <f t="shared" si="38"/>
        <v>0</v>
      </c>
      <c r="CL59" s="11"/>
    </row>
    <row r="60" spans="1:90" s="11" customFormat="1" ht="30" customHeight="1">
      <c r="B60" s="130"/>
      <c r="C60" s="49" t="s">
        <v>132</v>
      </c>
      <c r="D60" s="426">
        <f t="shared" ref="D60:AQ60" si="43">+SUM(D57,D54,D51)</f>
        <v>0</v>
      </c>
      <c r="E60" s="426">
        <f t="shared" si="43"/>
        <v>0</v>
      </c>
      <c r="F60" s="426">
        <f t="shared" si="43"/>
        <v>0</v>
      </c>
      <c r="G60" s="426">
        <f t="shared" si="43"/>
        <v>0</v>
      </c>
      <c r="H60" s="426">
        <f t="shared" si="43"/>
        <v>0</v>
      </c>
      <c r="I60" s="426">
        <f t="shared" si="43"/>
        <v>0</v>
      </c>
      <c r="J60" s="426">
        <f t="shared" si="43"/>
        <v>0</v>
      </c>
      <c r="K60" s="426">
        <f t="shared" si="43"/>
        <v>0</v>
      </c>
      <c r="L60" s="426">
        <f t="shared" si="43"/>
        <v>0</v>
      </c>
      <c r="M60" s="426">
        <f t="shared" si="43"/>
        <v>0</v>
      </c>
      <c r="N60" s="426">
        <f t="shared" si="43"/>
        <v>0</v>
      </c>
      <c r="O60" s="426">
        <f t="shared" si="43"/>
        <v>0</v>
      </c>
      <c r="P60" s="426">
        <f t="shared" si="43"/>
        <v>0</v>
      </c>
      <c r="Q60" s="426">
        <f t="shared" si="43"/>
        <v>0</v>
      </c>
      <c r="R60" s="426">
        <f t="shared" si="43"/>
        <v>0</v>
      </c>
      <c r="S60" s="426">
        <f t="shared" si="43"/>
        <v>0</v>
      </c>
      <c r="T60" s="426">
        <f t="shared" si="43"/>
        <v>0</v>
      </c>
      <c r="U60" s="426">
        <f t="shared" si="43"/>
        <v>0</v>
      </c>
      <c r="V60" s="426">
        <f t="shared" si="43"/>
        <v>0</v>
      </c>
      <c r="W60" s="426">
        <f t="shared" si="43"/>
        <v>0</v>
      </c>
      <c r="X60" s="426">
        <f t="shared" si="43"/>
        <v>0</v>
      </c>
      <c r="Y60" s="426">
        <f t="shared" si="43"/>
        <v>0</v>
      </c>
      <c r="Z60" s="426">
        <f t="shared" si="43"/>
        <v>0</v>
      </c>
      <c r="AA60" s="426">
        <f t="shared" si="43"/>
        <v>0</v>
      </c>
      <c r="AB60" s="426">
        <f t="shared" si="43"/>
        <v>0</v>
      </c>
      <c r="AC60" s="426">
        <f t="shared" si="43"/>
        <v>0</v>
      </c>
      <c r="AD60" s="426">
        <f t="shared" si="43"/>
        <v>0</v>
      </c>
      <c r="AE60" s="426">
        <f t="shared" si="43"/>
        <v>0</v>
      </c>
      <c r="AF60" s="426">
        <f t="shared" si="43"/>
        <v>0</v>
      </c>
      <c r="AG60" s="426">
        <f t="shared" si="43"/>
        <v>0</v>
      </c>
      <c r="AH60" s="426">
        <f t="shared" si="43"/>
        <v>0</v>
      </c>
      <c r="AI60" s="426">
        <f t="shared" si="43"/>
        <v>0</v>
      </c>
      <c r="AJ60" s="426">
        <f t="shared" si="43"/>
        <v>0</v>
      </c>
      <c r="AK60" s="426">
        <f t="shared" si="43"/>
        <v>0</v>
      </c>
      <c r="AL60" s="426">
        <f t="shared" si="43"/>
        <v>0</v>
      </c>
      <c r="AM60" s="426">
        <f t="shared" si="43"/>
        <v>0</v>
      </c>
      <c r="AN60" s="426">
        <f t="shared" si="43"/>
        <v>0</v>
      </c>
      <c r="AO60" s="426">
        <f t="shared" si="43"/>
        <v>0</v>
      </c>
      <c r="AP60" s="426">
        <f t="shared" si="43"/>
        <v>0</v>
      </c>
      <c r="AQ60" s="426">
        <f t="shared" si="43"/>
        <v>0</v>
      </c>
      <c r="AR60" s="423">
        <f t="shared" si="35"/>
        <v>0</v>
      </c>
      <c r="AS60" s="126"/>
      <c r="AT60" s="132"/>
      <c r="AU60" s="88">
        <f t="shared" ref="AU60:CI60" si="44">+D60-D51-D54-D57</f>
        <v>0</v>
      </c>
      <c r="AV60" s="88">
        <f t="shared" si="44"/>
        <v>0</v>
      </c>
      <c r="AW60" s="88">
        <f t="shared" si="44"/>
        <v>0</v>
      </c>
      <c r="AX60" s="88">
        <f t="shared" si="44"/>
        <v>0</v>
      </c>
      <c r="AY60" s="88">
        <f t="shared" si="44"/>
        <v>0</v>
      </c>
      <c r="AZ60" s="88">
        <f t="shared" si="44"/>
        <v>0</v>
      </c>
      <c r="BA60" s="88">
        <f t="shared" si="44"/>
        <v>0</v>
      </c>
      <c r="BB60" s="88">
        <f t="shared" si="44"/>
        <v>0</v>
      </c>
      <c r="BC60" s="88">
        <f t="shared" si="44"/>
        <v>0</v>
      </c>
      <c r="BD60" s="88">
        <f t="shared" si="44"/>
        <v>0</v>
      </c>
      <c r="BE60" s="88">
        <f t="shared" si="44"/>
        <v>0</v>
      </c>
      <c r="BF60" s="88">
        <f t="shared" si="44"/>
        <v>0</v>
      </c>
      <c r="BG60" s="88">
        <f t="shared" si="44"/>
        <v>0</v>
      </c>
      <c r="BH60" s="88">
        <f t="shared" si="44"/>
        <v>0</v>
      </c>
      <c r="BI60" s="88">
        <f t="shared" si="44"/>
        <v>0</v>
      </c>
      <c r="BJ60" s="88">
        <f t="shared" si="44"/>
        <v>0</v>
      </c>
      <c r="BK60" s="88">
        <f t="shared" si="44"/>
        <v>0</v>
      </c>
      <c r="BL60" s="88">
        <f t="shared" si="44"/>
        <v>0</v>
      </c>
      <c r="BM60" s="88">
        <f t="shared" si="44"/>
        <v>0</v>
      </c>
      <c r="BN60" s="88">
        <f t="shared" si="44"/>
        <v>0</v>
      </c>
      <c r="BO60" s="88">
        <f t="shared" si="44"/>
        <v>0</v>
      </c>
      <c r="BP60" s="88">
        <f t="shared" si="44"/>
        <v>0</v>
      </c>
      <c r="BQ60" s="88">
        <f t="shared" si="44"/>
        <v>0</v>
      </c>
      <c r="BR60" s="88">
        <f t="shared" si="44"/>
        <v>0</v>
      </c>
      <c r="BS60" s="88">
        <f t="shared" si="44"/>
        <v>0</v>
      </c>
      <c r="BT60" s="88">
        <f t="shared" si="44"/>
        <v>0</v>
      </c>
      <c r="BU60" s="88">
        <f t="shared" si="44"/>
        <v>0</v>
      </c>
      <c r="BV60" s="88">
        <f t="shared" si="44"/>
        <v>0</v>
      </c>
      <c r="BW60" s="88">
        <f t="shared" si="44"/>
        <v>0</v>
      </c>
      <c r="BX60" s="88">
        <f t="shared" si="44"/>
        <v>0</v>
      </c>
      <c r="BY60" s="88">
        <f t="shared" si="44"/>
        <v>0</v>
      </c>
      <c r="BZ60" s="88">
        <f t="shared" si="44"/>
        <v>0</v>
      </c>
      <c r="CA60" s="88">
        <f t="shared" si="44"/>
        <v>0</v>
      </c>
      <c r="CB60" s="88">
        <f t="shared" si="44"/>
        <v>0</v>
      </c>
      <c r="CC60" s="88">
        <f t="shared" si="44"/>
        <v>0</v>
      </c>
      <c r="CD60" s="88">
        <f t="shared" si="44"/>
        <v>0</v>
      </c>
      <c r="CE60" s="88">
        <f t="shared" si="44"/>
        <v>0</v>
      </c>
      <c r="CF60" s="88">
        <f t="shared" si="44"/>
        <v>0</v>
      </c>
      <c r="CG60" s="88">
        <f t="shared" si="44"/>
        <v>0</v>
      </c>
      <c r="CH60" s="88">
        <f t="shared" si="44"/>
        <v>0</v>
      </c>
      <c r="CI60" s="88">
        <f t="shared" si="44"/>
        <v>0</v>
      </c>
      <c r="CJ60" s="132"/>
      <c r="CK60" s="88">
        <f>+AR60-SUM(D60:AQ60)</f>
        <v>0</v>
      </c>
      <c r="CL60" s="132"/>
    </row>
    <row r="61" spans="1:90" s="132" customFormat="1" ht="20.100000000000001" customHeight="1">
      <c r="A61" s="129"/>
      <c r="B61" s="130"/>
      <c r="C61" s="52" t="s">
        <v>150</v>
      </c>
      <c r="D61" s="405"/>
      <c r="E61" s="405"/>
      <c r="F61" s="405"/>
      <c r="G61" s="405"/>
      <c r="H61" s="405"/>
      <c r="I61" s="405"/>
      <c r="J61" s="405"/>
      <c r="K61" s="405"/>
      <c r="L61" s="405"/>
      <c r="M61" s="405"/>
      <c r="N61" s="405"/>
      <c r="O61" s="405"/>
      <c r="P61" s="405"/>
      <c r="Q61" s="393"/>
      <c r="R61" s="405"/>
      <c r="S61" s="405"/>
      <c r="T61" s="405"/>
      <c r="U61" s="405"/>
      <c r="V61" s="405"/>
      <c r="W61" s="405"/>
      <c r="X61" s="393"/>
      <c r="Y61" s="405"/>
      <c r="Z61" s="405"/>
      <c r="AA61" s="405"/>
      <c r="AB61" s="405"/>
      <c r="AC61" s="405"/>
      <c r="AD61" s="405"/>
      <c r="AE61" s="405"/>
      <c r="AF61" s="405"/>
      <c r="AG61" s="405"/>
      <c r="AH61" s="405"/>
      <c r="AI61" s="405"/>
      <c r="AJ61" s="405"/>
      <c r="AK61" s="405"/>
      <c r="AL61" s="405"/>
      <c r="AM61" s="405"/>
      <c r="AN61" s="405"/>
      <c r="AO61" s="393"/>
      <c r="AP61" s="405"/>
      <c r="AQ61" s="407"/>
      <c r="AR61" s="393"/>
      <c r="AS61" s="126"/>
      <c r="AU61" s="88"/>
      <c r="AV61" s="88"/>
      <c r="AW61" s="88"/>
      <c r="AX61" s="88"/>
      <c r="AY61" s="88"/>
      <c r="AZ61" s="88"/>
      <c r="BA61" s="88"/>
      <c r="BB61" s="88"/>
      <c r="BC61" s="88"/>
      <c r="BD61" s="88"/>
      <c r="BE61" s="88"/>
      <c r="BF61" s="88"/>
      <c r="BG61" s="88"/>
      <c r="BH61" s="88">
        <f>+IF(Q61&gt;Q60,111,0)</f>
        <v>0</v>
      </c>
      <c r="BI61" s="88"/>
      <c r="BJ61" s="88"/>
      <c r="BK61" s="88"/>
      <c r="BL61" s="88"/>
      <c r="BM61" s="88"/>
      <c r="BN61" s="88"/>
      <c r="BO61" s="88">
        <f>+IF(X61&gt;X60,111,0)</f>
        <v>0</v>
      </c>
      <c r="BP61" s="88"/>
      <c r="BQ61" s="88"/>
      <c r="BR61" s="88"/>
      <c r="BS61" s="88"/>
      <c r="BT61" s="88"/>
      <c r="BU61" s="88"/>
      <c r="BV61" s="88"/>
      <c r="BW61" s="88"/>
      <c r="BX61" s="88"/>
      <c r="BY61" s="88"/>
      <c r="BZ61" s="88"/>
      <c r="CA61" s="88"/>
      <c r="CB61" s="88"/>
      <c r="CC61" s="88"/>
      <c r="CD61" s="88"/>
      <c r="CE61" s="88"/>
      <c r="CF61" s="88">
        <f>+IF(AO61&gt;AO60,111,0)</f>
        <v>0</v>
      </c>
      <c r="CG61" s="88"/>
      <c r="CH61" s="88"/>
      <c r="CI61" s="88">
        <f>+IF(AR61&gt;AR60,111,0)</f>
        <v>0</v>
      </c>
      <c r="CK61" s="88">
        <f>IF(AR61&lt;=AR60,0,100)+IF(AR61&lt;SUM(AO61,X61,Q61),111,0)</f>
        <v>0</v>
      </c>
    </row>
    <row r="62" spans="1:90" s="132" customFormat="1" ht="20.100000000000001" customHeight="1">
      <c r="A62" s="129"/>
      <c r="B62" s="130"/>
      <c r="C62" s="52" t="s">
        <v>151</v>
      </c>
      <c r="D62" s="405"/>
      <c r="E62" s="405"/>
      <c r="F62" s="405"/>
      <c r="G62" s="405"/>
      <c r="H62" s="405"/>
      <c r="I62" s="405"/>
      <c r="J62" s="405"/>
      <c r="K62" s="405"/>
      <c r="L62" s="405"/>
      <c r="M62" s="405"/>
      <c r="N62" s="405"/>
      <c r="O62" s="405"/>
      <c r="P62" s="405"/>
      <c r="Q62" s="405"/>
      <c r="R62" s="405"/>
      <c r="S62" s="405"/>
      <c r="T62" s="405"/>
      <c r="U62" s="405"/>
      <c r="V62" s="405"/>
      <c r="W62" s="405"/>
      <c r="X62" s="405"/>
      <c r="Y62" s="405"/>
      <c r="Z62" s="405"/>
      <c r="AA62" s="405"/>
      <c r="AB62" s="405"/>
      <c r="AC62" s="405"/>
      <c r="AD62" s="405"/>
      <c r="AE62" s="405"/>
      <c r="AF62" s="405"/>
      <c r="AG62" s="405"/>
      <c r="AH62" s="405"/>
      <c r="AI62" s="405"/>
      <c r="AJ62" s="405"/>
      <c r="AK62" s="405"/>
      <c r="AL62" s="405"/>
      <c r="AM62" s="405"/>
      <c r="AN62" s="405"/>
      <c r="AO62" s="405"/>
      <c r="AP62" s="405"/>
      <c r="AQ62" s="407"/>
      <c r="AR62" s="393"/>
      <c r="AS62" s="126"/>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K62" s="88">
        <f>IF(AR62&lt;=AR60,0,100)</f>
        <v>0</v>
      </c>
    </row>
    <row r="63" spans="1:90" s="11" customFormat="1" ht="30" customHeight="1">
      <c r="B63" s="260"/>
      <c r="C63" s="49" t="s">
        <v>200</v>
      </c>
      <c r="D63" s="405"/>
      <c r="E63" s="405"/>
      <c r="F63" s="405"/>
      <c r="G63" s="405"/>
      <c r="H63" s="405"/>
      <c r="I63" s="405"/>
      <c r="J63" s="405"/>
      <c r="K63" s="405"/>
      <c r="L63" s="405"/>
      <c r="M63" s="405"/>
      <c r="N63" s="405"/>
      <c r="O63" s="405"/>
      <c r="P63" s="405"/>
      <c r="Q63" s="405"/>
      <c r="R63" s="405"/>
      <c r="S63" s="405"/>
      <c r="T63" s="405"/>
      <c r="U63" s="405"/>
      <c r="V63" s="405"/>
      <c r="W63" s="405"/>
      <c r="X63" s="405"/>
      <c r="Y63" s="405"/>
      <c r="Z63" s="405"/>
      <c r="AA63" s="405"/>
      <c r="AB63" s="405"/>
      <c r="AC63" s="405"/>
      <c r="AD63" s="405"/>
      <c r="AE63" s="405"/>
      <c r="AF63" s="405"/>
      <c r="AG63" s="405"/>
      <c r="AH63" s="405"/>
      <c r="AI63" s="405"/>
      <c r="AJ63" s="405"/>
      <c r="AK63" s="405"/>
      <c r="AL63" s="405"/>
      <c r="AM63" s="405"/>
      <c r="AN63" s="405"/>
      <c r="AO63" s="405"/>
      <c r="AP63" s="405"/>
      <c r="AQ63" s="407"/>
      <c r="AR63" s="427"/>
      <c r="AS63" s="126"/>
      <c r="AU63" s="88"/>
      <c r="AV63" s="88"/>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K63" s="88"/>
    </row>
    <row r="64" spans="1:90" s="132" customFormat="1" ht="20.100000000000001" customHeight="1">
      <c r="A64" s="129"/>
      <c r="B64" s="130"/>
      <c r="C64" s="52" t="s">
        <v>150</v>
      </c>
      <c r="D64" s="405"/>
      <c r="E64" s="405"/>
      <c r="F64" s="405"/>
      <c r="G64" s="405"/>
      <c r="H64" s="405"/>
      <c r="I64" s="405"/>
      <c r="J64" s="405"/>
      <c r="K64" s="405"/>
      <c r="L64" s="405"/>
      <c r="M64" s="405"/>
      <c r="N64" s="405"/>
      <c r="O64" s="405"/>
      <c r="P64" s="405"/>
      <c r="Q64" s="405"/>
      <c r="R64" s="405"/>
      <c r="S64" s="405"/>
      <c r="T64" s="405"/>
      <c r="U64" s="405"/>
      <c r="V64" s="405"/>
      <c r="W64" s="405"/>
      <c r="X64" s="405"/>
      <c r="Y64" s="405"/>
      <c r="Z64" s="405"/>
      <c r="AA64" s="405"/>
      <c r="AB64" s="405"/>
      <c r="AC64" s="405"/>
      <c r="AD64" s="405"/>
      <c r="AE64" s="405"/>
      <c r="AF64" s="405"/>
      <c r="AG64" s="405"/>
      <c r="AH64" s="405"/>
      <c r="AI64" s="405"/>
      <c r="AJ64" s="405"/>
      <c r="AK64" s="405"/>
      <c r="AL64" s="405"/>
      <c r="AM64" s="405"/>
      <c r="AN64" s="405"/>
      <c r="AO64" s="405"/>
      <c r="AP64" s="405"/>
      <c r="AQ64" s="407"/>
      <c r="AR64" s="393"/>
      <c r="AS64" s="126"/>
      <c r="AU64" s="88"/>
      <c r="AV64" s="88"/>
      <c r="AW64" s="88"/>
      <c r="AX64" s="88"/>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K64" s="88">
        <f>IF(AR64&lt;=AR63,0,100)</f>
        <v>0</v>
      </c>
    </row>
    <row r="65" spans="1:90" s="132" customFormat="1" ht="20.100000000000001" customHeight="1">
      <c r="A65" s="129"/>
      <c r="B65" s="130"/>
      <c r="C65" s="52" t="s">
        <v>179</v>
      </c>
      <c r="D65" s="405"/>
      <c r="E65" s="405"/>
      <c r="F65" s="405"/>
      <c r="G65" s="405"/>
      <c r="H65" s="405"/>
      <c r="I65" s="405"/>
      <c r="J65" s="405"/>
      <c r="K65" s="405"/>
      <c r="L65" s="405"/>
      <c r="M65" s="405"/>
      <c r="N65" s="405"/>
      <c r="O65" s="405"/>
      <c r="P65" s="405"/>
      <c r="Q65" s="405"/>
      <c r="R65" s="405"/>
      <c r="S65" s="405"/>
      <c r="T65" s="405"/>
      <c r="U65" s="405"/>
      <c r="V65" s="405"/>
      <c r="W65" s="405"/>
      <c r="X65" s="405"/>
      <c r="Y65" s="405"/>
      <c r="Z65" s="405"/>
      <c r="AA65" s="405"/>
      <c r="AB65" s="405"/>
      <c r="AC65" s="405"/>
      <c r="AD65" s="405"/>
      <c r="AE65" s="405"/>
      <c r="AF65" s="405"/>
      <c r="AG65" s="405"/>
      <c r="AH65" s="405"/>
      <c r="AI65" s="405"/>
      <c r="AJ65" s="405"/>
      <c r="AK65" s="405"/>
      <c r="AL65" s="405"/>
      <c r="AM65" s="405"/>
      <c r="AN65" s="405"/>
      <c r="AO65" s="405"/>
      <c r="AP65" s="405"/>
      <c r="AQ65" s="407"/>
      <c r="AR65" s="393"/>
      <c r="AS65" s="126"/>
      <c r="AU65" s="88"/>
      <c r="AV65" s="88"/>
      <c r="AW65" s="88"/>
      <c r="AX65" s="88"/>
      <c r="AY65" s="88"/>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K65" s="88">
        <f>IF(AR65&lt;=AR63,0,100)</f>
        <v>0</v>
      </c>
    </row>
    <row r="66" spans="1:90" s="132" customFormat="1" ht="30" customHeight="1">
      <c r="A66" s="129"/>
      <c r="B66" s="260"/>
      <c r="C66" s="49" t="s">
        <v>83</v>
      </c>
      <c r="D66" s="422">
        <f t="shared" ref="D66:AQ66" si="45">+D18+D32+D46+D60+D63</f>
        <v>0</v>
      </c>
      <c r="E66" s="422">
        <f t="shared" si="45"/>
        <v>0</v>
      </c>
      <c r="F66" s="422">
        <f t="shared" si="45"/>
        <v>0</v>
      </c>
      <c r="G66" s="422">
        <f t="shared" si="45"/>
        <v>0</v>
      </c>
      <c r="H66" s="422">
        <f t="shared" si="45"/>
        <v>0</v>
      </c>
      <c r="I66" s="422">
        <f t="shared" si="45"/>
        <v>0</v>
      </c>
      <c r="J66" s="422">
        <f t="shared" si="45"/>
        <v>0</v>
      </c>
      <c r="K66" s="422">
        <f t="shared" si="45"/>
        <v>0</v>
      </c>
      <c r="L66" s="422">
        <f t="shared" si="45"/>
        <v>0</v>
      </c>
      <c r="M66" s="422">
        <f t="shared" si="45"/>
        <v>0</v>
      </c>
      <c r="N66" s="422">
        <f t="shared" si="45"/>
        <v>0</v>
      </c>
      <c r="O66" s="422">
        <f t="shared" si="45"/>
        <v>0</v>
      </c>
      <c r="P66" s="422">
        <f t="shared" si="45"/>
        <v>0</v>
      </c>
      <c r="Q66" s="422">
        <f t="shared" si="45"/>
        <v>0</v>
      </c>
      <c r="R66" s="422">
        <f t="shared" si="45"/>
        <v>0</v>
      </c>
      <c r="S66" s="422">
        <f t="shared" si="45"/>
        <v>0</v>
      </c>
      <c r="T66" s="422">
        <f t="shared" si="45"/>
        <v>0</v>
      </c>
      <c r="U66" s="422">
        <f t="shared" si="45"/>
        <v>0</v>
      </c>
      <c r="V66" s="422">
        <f t="shared" si="45"/>
        <v>0</v>
      </c>
      <c r="W66" s="422">
        <f t="shared" si="45"/>
        <v>0</v>
      </c>
      <c r="X66" s="422">
        <f t="shared" si="45"/>
        <v>0</v>
      </c>
      <c r="Y66" s="422">
        <f t="shared" si="45"/>
        <v>0</v>
      </c>
      <c r="Z66" s="422">
        <f t="shared" si="45"/>
        <v>0</v>
      </c>
      <c r="AA66" s="422">
        <f t="shared" si="45"/>
        <v>0</v>
      </c>
      <c r="AB66" s="422">
        <f t="shared" si="45"/>
        <v>0</v>
      </c>
      <c r="AC66" s="422">
        <f t="shared" si="45"/>
        <v>0</v>
      </c>
      <c r="AD66" s="422">
        <f t="shared" si="45"/>
        <v>0</v>
      </c>
      <c r="AE66" s="422">
        <f t="shared" si="45"/>
        <v>0</v>
      </c>
      <c r="AF66" s="422">
        <f t="shared" si="45"/>
        <v>0</v>
      </c>
      <c r="AG66" s="422">
        <f t="shared" si="45"/>
        <v>0</v>
      </c>
      <c r="AH66" s="422">
        <f t="shared" si="45"/>
        <v>0</v>
      </c>
      <c r="AI66" s="422">
        <f t="shared" si="45"/>
        <v>0</v>
      </c>
      <c r="AJ66" s="422">
        <f t="shared" si="45"/>
        <v>0</v>
      </c>
      <c r="AK66" s="422">
        <f t="shared" si="45"/>
        <v>0</v>
      </c>
      <c r="AL66" s="422">
        <f t="shared" si="45"/>
        <v>0</v>
      </c>
      <c r="AM66" s="422">
        <f t="shared" si="45"/>
        <v>0</v>
      </c>
      <c r="AN66" s="422">
        <f t="shared" si="45"/>
        <v>0</v>
      </c>
      <c r="AO66" s="422">
        <f t="shared" si="45"/>
        <v>0</v>
      </c>
      <c r="AP66" s="422">
        <f t="shared" si="45"/>
        <v>0</v>
      </c>
      <c r="AQ66" s="422">
        <f t="shared" si="45"/>
        <v>0</v>
      </c>
      <c r="AR66" s="423">
        <f>+SUM(D66:AQ66)+AR63</f>
        <v>0</v>
      </c>
      <c r="AS66" s="126"/>
      <c r="AT66" s="11"/>
      <c r="AU66" s="88">
        <f t="shared" ref="AU66:CH66" si="46">+D66-SUM(D18,D32,D46,D60)</f>
        <v>0</v>
      </c>
      <c r="AV66" s="88">
        <f t="shared" si="46"/>
        <v>0</v>
      </c>
      <c r="AW66" s="88">
        <f t="shared" si="46"/>
        <v>0</v>
      </c>
      <c r="AX66" s="88">
        <f t="shared" si="46"/>
        <v>0</v>
      </c>
      <c r="AY66" s="88">
        <f t="shared" si="46"/>
        <v>0</v>
      </c>
      <c r="AZ66" s="88">
        <f t="shared" si="46"/>
        <v>0</v>
      </c>
      <c r="BA66" s="88">
        <f t="shared" si="46"/>
        <v>0</v>
      </c>
      <c r="BB66" s="88">
        <f t="shared" si="46"/>
        <v>0</v>
      </c>
      <c r="BC66" s="88">
        <f t="shared" si="46"/>
        <v>0</v>
      </c>
      <c r="BD66" s="88">
        <f t="shared" si="46"/>
        <v>0</v>
      </c>
      <c r="BE66" s="88">
        <f t="shared" si="46"/>
        <v>0</v>
      </c>
      <c r="BF66" s="88">
        <f t="shared" si="46"/>
        <v>0</v>
      </c>
      <c r="BG66" s="88">
        <f t="shared" si="46"/>
        <v>0</v>
      </c>
      <c r="BH66" s="88">
        <f t="shared" si="46"/>
        <v>0</v>
      </c>
      <c r="BI66" s="88">
        <f t="shared" si="46"/>
        <v>0</v>
      </c>
      <c r="BJ66" s="88">
        <f t="shared" si="46"/>
        <v>0</v>
      </c>
      <c r="BK66" s="88">
        <f t="shared" si="46"/>
        <v>0</v>
      </c>
      <c r="BL66" s="88">
        <f t="shared" si="46"/>
        <v>0</v>
      </c>
      <c r="BM66" s="88">
        <f t="shared" si="46"/>
        <v>0</v>
      </c>
      <c r="BN66" s="88">
        <f t="shared" si="46"/>
        <v>0</v>
      </c>
      <c r="BO66" s="88">
        <f t="shared" si="46"/>
        <v>0</v>
      </c>
      <c r="BP66" s="88">
        <f t="shared" si="46"/>
        <v>0</v>
      </c>
      <c r="BQ66" s="88">
        <f t="shared" si="46"/>
        <v>0</v>
      </c>
      <c r="BR66" s="88">
        <f t="shared" si="46"/>
        <v>0</v>
      </c>
      <c r="BS66" s="88">
        <f t="shared" si="46"/>
        <v>0</v>
      </c>
      <c r="BT66" s="88">
        <f t="shared" si="46"/>
        <v>0</v>
      </c>
      <c r="BU66" s="88">
        <f t="shared" si="46"/>
        <v>0</v>
      </c>
      <c r="BV66" s="88">
        <f t="shared" si="46"/>
        <v>0</v>
      </c>
      <c r="BW66" s="88">
        <f t="shared" si="46"/>
        <v>0</v>
      </c>
      <c r="BX66" s="88">
        <f t="shared" si="46"/>
        <v>0</v>
      </c>
      <c r="BY66" s="88">
        <f t="shared" si="46"/>
        <v>0</v>
      </c>
      <c r="BZ66" s="88">
        <f t="shared" si="46"/>
        <v>0</v>
      </c>
      <c r="CA66" s="88">
        <f t="shared" si="46"/>
        <v>0</v>
      </c>
      <c r="CB66" s="88">
        <f t="shared" si="46"/>
        <v>0</v>
      </c>
      <c r="CC66" s="88">
        <f t="shared" si="46"/>
        <v>0</v>
      </c>
      <c r="CD66" s="88">
        <f t="shared" si="46"/>
        <v>0</v>
      </c>
      <c r="CE66" s="88">
        <f t="shared" si="46"/>
        <v>0</v>
      </c>
      <c r="CF66" s="88">
        <f t="shared" si="46"/>
        <v>0</v>
      </c>
      <c r="CG66" s="88">
        <f t="shared" si="46"/>
        <v>0</v>
      </c>
      <c r="CH66" s="88">
        <f t="shared" si="46"/>
        <v>0</v>
      </c>
      <c r="CI66" s="88">
        <f>+AR66-SUM(AR18,AR32,AR46,AR60,AR63)</f>
        <v>0</v>
      </c>
      <c r="CJ66" s="11"/>
      <c r="CK66" s="88">
        <f>+AR66-SUM(D66:AQ66)-AR63</f>
        <v>0</v>
      </c>
      <c r="CL66" s="11"/>
    </row>
    <row r="67" spans="1:90" s="11" customFormat="1" ht="20.100000000000001" customHeight="1">
      <c r="B67" s="130"/>
      <c r="C67" s="52" t="s">
        <v>150</v>
      </c>
      <c r="D67" s="405"/>
      <c r="E67" s="405"/>
      <c r="F67" s="405"/>
      <c r="G67" s="405"/>
      <c r="H67" s="405"/>
      <c r="I67" s="405"/>
      <c r="J67" s="405"/>
      <c r="K67" s="405"/>
      <c r="L67" s="405"/>
      <c r="M67" s="405"/>
      <c r="N67" s="405"/>
      <c r="O67" s="405"/>
      <c r="P67" s="405"/>
      <c r="Q67" s="393"/>
      <c r="R67" s="405"/>
      <c r="S67" s="405"/>
      <c r="T67" s="405"/>
      <c r="U67" s="405"/>
      <c r="V67" s="405"/>
      <c r="W67" s="405"/>
      <c r="X67" s="393"/>
      <c r="Y67" s="405"/>
      <c r="Z67" s="405"/>
      <c r="AA67" s="405"/>
      <c r="AB67" s="405"/>
      <c r="AC67" s="405"/>
      <c r="AD67" s="405"/>
      <c r="AE67" s="405"/>
      <c r="AF67" s="405"/>
      <c r="AG67" s="405"/>
      <c r="AH67" s="405"/>
      <c r="AI67" s="405"/>
      <c r="AJ67" s="405"/>
      <c r="AK67" s="405"/>
      <c r="AL67" s="405"/>
      <c r="AM67" s="405"/>
      <c r="AN67" s="405"/>
      <c r="AO67" s="393"/>
      <c r="AP67" s="405"/>
      <c r="AQ67" s="407"/>
      <c r="AR67" s="428">
        <f>SUM(AR19,AR33,AR47,AR61,AR64)</f>
        <v>0</v>
      </c>
      <c r="AS67" s="133"/>
      <c r="AT67" s="132"/>
      <c r="AU67" s="88"/>
      <c r="AV67" s="88"/>
      <c r="AW67" s="88"/>
      <c r="AX67" s="88"/>
      <c r="AY67" s="88"/>
      <c r="AZ67" s="88"/>
      <c r="BA67" s="88"/>
      <c r="BB67" s="88"/>
      <c r="BC67" s="88"/>
      <c r="BD67" s="88"/>
      <c r="BE67" s="88"/>
      <c r="BF67" s="88"/>
      <c r="BG67" s="88"/>
      <c r="BH67" s="88">
        <f>+IF(Q67&gt;Q66,111,0)+IF(Q67&lt;SUM(Q61,Q47,Q33,Q19),111,0)</f>
        <v>0</v>
      </c>
      <c r="BI67" s="88"/>
      <c r="BJ67" s="88"/>
      <c r="BK67" s="88"/>
      <c r="BL67" s="88"/>
      <c r="BM67" s="88"/>
      <c r="BN67" s="88"/>
      <c r="BO67" s="88">
        <f>+IF(X67&gt;X66,111,0)+IF(X67&lt;SUM(X61,X47,X33,X19),111,0)</f>
        <v>0</v>
      </c>
      <c r="BP67" s="88"/>
      <c r="BQ67" s="88"/>
      <c r="BR67" s="88"/>
      <c r="BS67" s="88"/>
      <c r="BT67" s="88"/>
      <c r="BU67" s="88"/>
      <c r="BV67" s="88"/>
      <c r="BW67" s="88"/>
      <c r="BX67" s="88"/>
      <c r="BY67" s="88"/>
      <c r="BZ67" s="88"/>
      <c r="CA67" s="88"/>
      <c r="CB67" s="88"/>
      <c r="CC67" s="88"/>
      <c r="CD67" s="88"/>
      <c r="CE67" s="88"/>
      <c r="CF67" s="88">
        <f>+IF(AO67&gt;AO66,111,0)+IF(AO67&lt;SUM(AO61,AO47,AO33,AO19),111,0)</f>
        <v>0</v>
      </c>
      <c r="CG67" s="88"/>
      <c r="CH67" s="88"/>
      <c r="CI67" s="88">
        <f>+IF(AR67&gt;AR66,111,0)+IF(AR67&lt;SUM(AR61,AR47,AR33,AR19),111,0)</f>
        <v>0</v>
      </c>
      <c r="CJ67" s="132"/>
      <c r="CK67" s="88">
        <f>IF(AR67&lt;=AR66,0,100)+IF(AR67&lt;SUM(AO67,X67,Q67),111,0)</f>
        <v>0</v>
      </c>
      <c r="CL67" s="132"/>
    </row>
    <row r="68" spans="1:90" s="132" customFormat="1" ht="20.100000000000001" customHeight="1">
      <c r="A68" s="135"/>
      <c r="B68" s="130"/>
      <c r="C68" s="52" t="s">
        <v>151</v>
      </c>
      <c r="D68" s="405"/>
      <c r="E68" s="405"/>
      <c r="F68" s="405"/>
      <c r="G68" s="405"/>
      <c r="H68" s="405"/>
      <c r="I68" s="405"/>
      <c r="J68" s="405"/>
      <c r="K68" s="405"/>
      <c r="L68" s="405"/>
      <c r="M68" s="405"/>
      <c r="N68" s="405"/>
      <c r="O68" s="405"/>
      <c r="P68" s="405"/>
      <c r="Q68" s="405"/>
      <c r="R68" s="405"/>
      <c r="S68" s="405"/>
      <c r="T68" s="405"/>
      <c r="U68" s="405"/>
      <c r="V68" s="405"/>
      <c r="W68" s="405"/>
      <c r="X68" s="405"/>
      <c r="Y68" s="405"/>
      <c r="Z68" s="405"/>
      <c r="AA68" s="405"/>
      <c r="AB68" s="405"/>
      <c r="AC68" s="405"/>
      <c r="AD68" s="405"/>
      <c r="AE68" s="405"/>
      <c r="AF68" s="405"/>
      <c r="AG68" s="405"/>
      <c r="AH68" s="405"/>
      <c r="AI68" s="405"/>
      <c r="AJ68" s="405"/>
      <c r="AK68" s="405"/>
      <c r="AL68" s="405"/>
      <c r="AM68" s="405"/>
      <c r="AN68" s="405"/>
      <c r="AO68" s="405"/>
      <c r="AP68" s="405"/>
      <c r="AQ68" s="407"/>
      <c r="AR68" s="428">
        <f>SUM(AR20,AR34,AR48,AR62,AR65)</f>
        <v>0</v>
      </c>
      <c r="AS68" s="133"/>
      <c r="AU68" s="88"/>
      <c r="AV68" s="88"/>
      <c r="AW68" s="88"/>
      <c r="AX68" s="88"/>
      <c r="AY68" s="88"/>
      <c r="AZ68" s="88"/>
      <c r="BA68" s="88"/>
      <c r="BB68" s="88"/>
      <c r="BC68" s="88"/>
      <c r="BD68" s="88"/>
      <c r="BE68" s="88"/>
      <c r="BF68" s="88"/>
      <c r="BG68" s="88"/>
      <c r="BH68" s="88"/>
      <c r="BI68" s="88"/>
      <c r="BJ68" s="88"/>
      <c r="BK68" s="88"/>
      <c r="BL68" s="88"/>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K68" s="88">
        <f>IF(AR68&lt;=AR66,0,111)</f>
        <v>0</v>
      </c>
    </row>
    <row r="69" spans="1:90" ht="20.100000000000001" customHeight="1">
      <c r="B69" s="130"/>
      <c r="C69" s="134" t="s">
        <v>147</v>
      </c>
      <c r="D69" s="405"/>
      <c r="E69" s="405"/>
      <c r="F69" s="405"/>
      <c r="G69" s="405"/>
      <c r="H69" s="405"/>
      <c r="I69" s="405"/>
      <c r="J69" s="405"/>
      <c r="K69" s="405"/>
      <c r="L69" s="405"/>
      <c r="M69" s="405"/>
      <c r="N69" s="405"/>
      <c r="O69" s="405"/>
      <c r="P69" s="405"/>
      <c r="Q69" s="393"/>
      <c r="R69" s="405"/>
      <c r="S69" s="405"/>
      <c r="T69" s="405"/>
      <c r="U69" s="405"/>
      <c r="V69" s="405"/>
      <c r="W69" s="405"/>
      <c r="X69" s="393"/>
      <c r="Y69" s="405"/>
      <c r="Z69" s="405"/>
      <c r="AA69" s="405"/>
      <c r="AB69" s="405"/>
      <c r="AC69" s="405"/>
      <c r="AD69" s="405"/>
      <c r="AE69" s="405"/>
      <c r="AF69" s="405"/>
      <c r="AG69" s="405"/>
      <c r="AH69" s="405"/>
      <c r="AI69" s="405"/>
      <c r="AJ69" s="405"/>
      <c r="AK69" s="405"/>
      <c r="AL69" s="405"/>
      <c r="AM69" s="405"/>
      <c r="AN69" s="405"/>
      <c r="AO69" s="393"/>
      <c r="AP69" s="405"/>
      <c r="AQ69" s="405"/>
      <c r="AR69" s="393"/>
      <c r="AS69" s="131"/>
      <c r="AT69" s="132"/>
      <c r="AU69" s="88"/>
      <c r="AV69" s="88"/>
      <c r="AW69" s="88"/>
      <c r="AX69" s="88"/>
      <c r="AY69" s="88"/>
      <c r="AZ69" s="88"/>
      <c r="BA69" s="88"/>
      <c r="BB69" s="88"/>
      <c r="BC69" s="88"/>
      <c r="BD69" s="88"/>
      <c r="BE69" s="88"/>
      <c r="BF69" s="88"/>
      <c r="BG69" s="88"/>
      <c r="BH69" s="88">
        <f>+IF(Q69&gt;Q66,111,0)+IF(Q69&lt;SUM(Q49,Q35,Q21),111,0)</f>
        <v>0</v>
      </c>
      <c r="BI69" s="88"/>
      <c r="BJ69" s="88"/>
      <c r="BK69" s="88"/>
      <c r="BL69" s="88"/>
      <c r="BM69" s="88"/>
      <c r="BN69" s="88"/>
      <c r="BO69" s="88">
        <f>+IF(X69&gt;X66,111,0)+IF(X69&lt;SUM(X49,X35,X21),111,0)</f>
        <v>0</v>
      </c>
      <c r="BP69" s="88"/>
      <c r="BQ69" s="88"/>
      <c r="BR69" s="88"/>
      <c r="BS69" s="88"/>
      <c r="BT69" s="88"/>
      <c r="BU69" s="88"/>
      <c r="BV69" s="88"/>
      <c r="BW69" s="88"/>
      <c r="BX69" s="88"/>
      <c r="BY69" s="88"/>
      <c r="BZ69" s="88"/>
      <c r="CA69" s="88"/>
      <c r="CB69" s="88"/>
      <c r="CC69" s="88"/>
      <c r="CD69" s="88"/>
      <c r="CE69" s="88"/>
      <c r="CF69" s="88">
        <f>+IF(AO69&gt;AO66,111,0)+IF(AO69&lt;SUM(AO49,AO35,AO21),111,0)</f>
        <v>0</v>
      </c>
      <c r="CG69" s="88"/>
      <c r="CH69" s="88"/>
      <c r="CI69" s="88">
        <f>+IF(AR69&gt;AR66,111,0)+IF(AR69&lt;SUM(AR49,AR35,AR21),111,0)</f>
        <v>0</v>
      </c>
      <c r="CJ69" s="132"/>
      <c r="CK69" s="88">
        <f>+IF(AR69&gt;AR66,111,0)+IF(AR69&lt;SUM(AO69,X69,Q69),111,0)</f>
        <v>0</v>
      </c>
      <c r="CL69" s="132"/>
    </row>
    <row r="70" spans="1:90" ht="14.25">
      <c r="B70" s="262"/>
      <c r="C70" s="26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264"/>
      <c r="AO70" s="265"/>
      <c r="AP70" s="266"/>
      <c r="AQ70" s="267"/>
      <c r="AR70" s="268"/>
      <c r="AS70" s="269"/>
      <c r="AT70" s="270"/>
      <c r="AU70" s="136"/>
      <c r="AV70" s="136"/>
      <c r="AW70" s="136"/>
      <c r="AX70" s="136"/>
      <c r="AY70" s="136"/>
      <c r="AZ70" s="136"/>
      <c r="BA70" s="136"/>
      <c r="BB70" s="136"/>
      <c r="BC70" s="136"/>
      <c r="BD70" s="136"/>
      <c r="BE70" s="136"/>
      <c r="BF70" s="136"/>
      <c r="BG70" s="136"/>
      <c r="BH70" s="136"/>
      <c r="BI70" s="136"/>
      <c r="BJ70" s="136"/>
      <c r="BK70" s="136"/>
      <c r="BL70" s="136"/>
      <c r="BM70" s="136"/>
      <c r="BN70" s="136"/>
      <c r="BO70" s="136"/>
      <c r="BP70" s="136"/>
      <c r="BQ70" s="136"/>
      <c r="BR70" s="136"/>
      <c r="BS70" s="136"/>
      <c r="BT70" s="136"/>
      <c r="BU70" s="136"/>
      <c r="BV70" s="136"/>
      <c r="BW70" s="136"/>
      <c r="BX70" s="136"/>
      <c r="BY70" s="136"/>
      <c r="BZ70" s="136"/>
      <c r="CA70" s="136"/>
      <c r="CB70" s="136"/>
      <c r="CC70" s="136"/>
      <c r="CD70" s="136"/>
      <c r="CE70" s="136"/>
      <c r="CF70" s="136"/>
      <c r="CG70" s="136"/>
      <c r="CH70" s="136"/>
      <c r="CI70" s="136"/>
      <c r="CJ70" s="11"/>
      <c r="CK70" s="136"/>
      <c r="CL70" s="11"/>
    </row>
    <row r="71" spans="1:90" ht="60" customHeight="1">
      <c r="B71" s="137"/>
      <c r="C71" s="542" t="s">
        <v>180</v>
      </c>
      <c r="D71" s="542"/>
      <c r="E71" s="542"/>
      <c r="F71" s="542"/>
      <c r="G71" s="542"/>
      <c r="H71" s="542"/>
      <c r="I71" s="542"/>
      <c r="J71" s="542"/>
      <c r="K71" s="542"/>
      <c r="L71" s="542"/>
      <c r="M71" s="542"/>
      <c r="N71" s="542"/>
      <c r="O71" s="542"/>
      <c r="P71" s="542"/>
      <c r="Q71" s="542"/>
      <c r="R71" s="542"/>
      <c r="S71" s="542"/>
      <c r="T71" s="542"/>
      <c r="U71" s="542"/>
      <c r="V71" s="542"/>
      <c r="W71" s="542"/>
      <c r="X71" s="542"/>
      <c r="Y71" s="542"/>
      <c r="Z71" s="542"/>
      <c r="AA71" s="542"/>
      <c r="AB71" s="542"/>
      <c r="AC71" s="542"/>
      <c r="AD71" s="542"/>
      <c r="AE71" s="542"/>
      <c r="AF71" s="542"/>
      <c r="AG71" s="542"/>
      <c r="AH71" s="542"/>
      <c r="AI71" s="542"/>
      <c r="AJ71" s="542"/>
      <c r="AK71" s="542"/>
      <c r="AL71" s="542"/>
      <c r="AM71" s="542"/>
      <c r="AN71" s="542"/>
      <c r="AO71" s="542"/>
      <c r="AP71" s="542"/>
      <c r="AQ71" s="542"/>
      <c r="AR71" s="542"/>
      <c r="AS71" s="138"/>
      <c r="AT71" s="132"/>
      <c r="AU71" s="132"/>
      <c r="AV71" s="132"/>
      <c r="AW71" s="132"/>
      <c r="AX71" s="132"/>
      <c r="AY71" s="132"/>
      <c r="AZ71" s="132"/>
      <c r="BA71" s="132"/>
      <c r="BB71" s="132"/>
      <c r="BC71" s="132"/>
      <c r="BD71" s="132"/>
      <c r="BE71" s="132"/>
      <c r="BF71" s="132"/>
      <c r="BG71" s="132"/>
      <c r="BH71" s="132"/>
      <c r="BI71" s="132"/>
      <c r="BJ71" s="132"/>
      <c r="BK71" s="132"/>
      <c r="BL71" s="132"/>
      <c r="BM71" s="132"/>
      <c r="BN71" s="132"/>
      <c r="BO71" s="132"/>
      <c r="BP71" s="132"/>
      <c r="BQ71" s="132"/>
      <c r="BR71" s="132"/>
      <c r="BS71" s="132"/>
      <c r="BT71" s="132"/>
      <c r="BU71" s="132"/>
      <c r="BV71" s="132"/>
      <c r="BW71" s="132"/>
      <c r="BX71" s="132"/>
      <c r="BY71" s="132"/>
      <c r="BZ71" s="132"/>
      <c r="CA71" s="132"/>
      <c r="CB71" s="132"/>
      <c r="CC71" s="132"/>
      <c r="CD71" s="132"/>
      <c r="CE71" s="132"/>
      <c r="CF71" s="132"/>
      <c r="CG71" s="132"/>
      <c r="CH71" s="132"/>
      <c r="CI71" s="132"/>
      <c r="CJ71" s="132"/>
      <c r="CK71" s="132"/>
      <c r="CL71" s="132"/>
    </row>
    <row r="72" spans="1:90">
      <c r="C72" s="72"/>
      <c r="AR72" s="261"/>
      <c r="AS72" s="261"/>
    </row>
    <row r="73" spans="1:90">
      <c r="C73" s="72"/>
      <c r="AR73" s="261"/>
      <c r="AS73" s="261"/>
    </row>
    <row r="74" spans="1:90">
      <c r="C74" s="72"/>
      <c r="AR74" s="261"/>
      <c r="AS74" s="261"/>
    </row>
    <row r="75" spans="1:90">
      <c r="C75" s="72"/>
      <c r="AR75" s="261"/>
      <c r="AS75" s="261"/>
    </row>
    <row r="76" spans="1:90">
      <c r="C76" s="72"/>
      <c r="AR76" s="261"/>
      <c r="AS76" s="261"/>
    </row>
    <row r="77" spans="1:90">
      <c r="C77" s="72"/>
      <c r="AR77" s="261"/>
      <c r="AS77" s="261"/>
    </row>
    <row r="78" spans="1:90">
      <c r="C78" s="72"/>
      <c r="AR78" s="261"/>
      <c r="AS78" s="261"/>
    </row>
    <row r="79" spans="1:90">
      <c r="C79" s="72"/>
      <c r="AR79" s="261"/>
      <c r="AS79" s="261"/>
    </row>
    <row r="80" spans="1:90">
      <c r="C80" s="72"/>
      <c r="AR80" s="261"/>
      <c r="AS80" s="261"/>
    </row>
    <row r="81" spans="3:45">
      <c r="C81" s="72"/>
      <c r="AR81" s="261"/>
      <c r="AS81" s="261"/>
    </row>
    <row r="82" spans="3:45">
      <c r="C82" s="72"/>
      <c r="AR82" s="261"/>
      <c r="AS82" s="261"/>
    </row>
    <row r="83" spans="3:45">
      <c r="C83" s="72"/>
      <c r="AR83" s="261"/>
      <c r="AS83" s="261"/>
    </row>
    <row r="84" spans="3:45" ht="11.45" hidden="1" customHeight="1">
      <c r="C84" s="72"/>
      <c r="AR84" s="261"/>
      <c r="AS84" s="261"/>
    </row>
  </sheetData>
  <sheetProtection algorithmName="SHA-512" hashValue="ltIQ+cjIjRV0s7B/EAsoAyG3rBqUXwD9erxdD7LlDFuKkQibBkTNqwxyb52Mt2rFBfmT6Xi0xNTXUhQAzUX75A==" saltValue="5qiHAJoyh3wlnYU9ftBywg==" spinCount="100000" sheet="1" objects="1" scenarios="1"/>
  <mergeCells count="9">
    <mergeCell ref="C71:AR71"/>
    <mergeCell ref="AU5:CK5"/>
    <mergeCell ref="C2:AR2"/>
    <mergeCell ref="C3:AR3"/>
    <mergeCell ref="C4:AR4"/>
    <mergeCell ref="C5:AR5"/>
    <mergeCell ref="D6:AS6"/>
    <mergeCell ref="AW2:CK3"/>
    <mergeCell ref="B6:C6"/>
  </mergeCells>
  <phoneticPr fontId="0" type="noConversion"/>
  <conditionalFormatting sqref="D22 F22:AR22">
    <cfRule type="expression" dxfId="94" priority="72" stopIfTrue="1">
      <formula>AND(D22&lt;&gt;"",OR(D22&lt;0,NOT(ISNUMBER(D22))))</formula>
    </cfRule>
  </conditionalFormatting>
  <conditionalFormatting sqref="D6:E6 I6:Y6 AC6:AS6">
    <cfRule type="expression" dxfId="93" priority="158" stopIfTrue="1">
      <formula>COUNTA(D9:AR69)&lt;&gt;COUNTIF(D9:AR69,"&gt;=0")</formula>
    </cfRule>
  </conditionalFormatting>
  <conditionalFormatting sqref="D9:AR11 D13:AR14 D16:AR17 E18:E22 D27:AR28 D30:AR31">
    <cfRule type="expression" dxfId="92" priority="71" stopIfTrue="1">
      <formula>AND(D9&lt;&gt;"",OR(D9&lt;0,NOT(ISNUMBER(D9))))</formula>
    </cfRule>
  </conditionalFormatting>
  <conditionalFormatting sqref="D23:AR25">
    <cfRule type="expression" dxfId="91" priority="43" stopIfTrue="1">
      <formula>AND(D23&lt;&gt;"",OR(D23&lt;0,NOT(ISNUMBER(D23))))</formula>
    </cfRule>
  </conditionalFormatting>
  <conditionalFormatting sqref="D36:AR39">
    <cfRule type="expression" dxfId="90" priority="39" stopIfTrue="1">
      <formula>AND(D36&lt;&gt;"",OR(D36&lt;0,NOT(ISNUMBER(D36))))</formula>
    </cfRule>
  </conditionalFormatting>
  <conditionalFormatting sqref="D41:AR42">
    <cfRule type="expression" dxfId="89" priority="38" stopIfTrue="1">
      <formula>AND(D41&lt;&gt;"",OR(D41&lt;0,NOT(ISNUMBER(D41))))</formula>
    </cfRule>
  </conditionalFormatting>
  <conditionalFormatting sqref="D44:AR45">
    <cfRule type="expression" dxfId="88" priority="37" stopIfTrue="1">
      <formula>AND(D44&lt;&gt;"",OR(D44&lt;0,NOT(ISNUMBER(D44))))</formula>
    </cfRule>
  </conditionalFormatting>
  <conditionalFormatting sqref="D50:AR53">
    <cfRule type="expression" dxfId="87" priority="33" stopIfTrue="1">
      <formula>AND(D50&lt;&gt;"",OR(D50&lt;0,NOT(ISNUMBER(D50))))</formula>
    </cfRule>
  </conditionalFormatting>
  <conditionalFormatting sqref="D55:AR56">
    <cfRule type="expression" dxfId="86" priority="32" stopIfTrue="1">
      <formula>AND(D55&lt;&gt;"",OR(D55&lt;0,NOT(ISNUMBER(D55))))</formula>
    </cfRule>
  </conditionalFormatting>
  <conditionalFormatting sqref="D58:AR59">
    <cfRule type="expression" dxfId="85" priority="31" stopIfTrue="1">
      <formula>AND(D58&lt;&gt;"",OR(D58&lt;0,NOT(ISNUMBER(D58))))</formula>
    </cfRule>
  </conditionalFormatting>
  <conditionalFormatting sqref="D61:AR66">
    <cfRule type="expression" dxfId="84" priority="30" stopIfTrue="1">
      <formula>AND(D61&lt;&gt;"",OR(D61&lt;0,NOT(ISNUMBER(D61))))</formula>
    </cfRule>
  </conditionalFormatting>
  <conditionalFormatting sqref="D12:AS12 D15:AS15 D18 F18:AS18 D40:AS40 D43:AS43 D54:AS54 D57:AS57">
    <cfRule type="expression" dxfId="83" priority="154" stopIfTrue="1">
      <formula>AND(D12&lt;&gt;"",OR(D12&lt;0,NOT(ISNUMBER(D12))))</formula>
    </cfRule>
  </conditionalFormatting>
  <conditionalFormatting sqref="D19:AS21">
    <cfRule type="expression" dxfId="82" priority="23" stopIfTrue="1">
      <formula>AND(D19&lt;&gt;"",OR(D19&lt;0,NOT(ISNUMBER(D19))))</formula>
    </cfRule>
  </conditionalFormatting>
  <conditionalFormatting sqref="D26:AS26">
    <cfRule type="expression" dxfId="81" priority="47" stopIfTrue="1">
      <formula>AND(D26&lt;&gt;"",OR(D26&lt;0,NOT(ISNUMBER(D26))))</formula>
    </cfRule>
  </conditionalFormatting>
  <conditionalFormatting sqref="D29:AS29">
    <cfRule type="expression" dxfId="80" priority="46" stopIfTrue="1">
      <formula>AND(D29&lt;&gt;"",OR(D29&lt;0,NOT(ISNUMBER(D29))))</formula>
    </cfRule>
  </conditionalFormatting>
  <conditionalFormatting sqref="D32:AS35">
    <cfRule type="expression" dxfId="79" priority="16" stopIfTrue="1">
      <formula>AND(D32&lt;&gt;"",OR(D32&lt;0,NOT(ISNUMBER(D32))))</formula>
    </cfRule>
  </conditionalFormatting>
  <conditionalFormatting sqref="D46:AS49">
    <cfRule type="expression" dxfId="78" priority="9" stopIfTrue="1">
      <formula>AND(D46&lt;&gt;"",OR(D46&lt;0,NOT(ISNUMBER(D46))))</formula>
    </cfRule>
  </conditionalFormatting>
  <conditionalFormatting sqref="D60:AS60 D70:AN70">
    <cfRule type="expression" dxfId="77" priority="151" stopIfTrue="1">
      <formula>AND(D60&lt;&gt;"",OR(D60&lt;0,NOT(ISNUMBER(D60))))</formula>
    </cfRule>
  </conditionalFormatting>
  <conditionalFormatting sqref="D67:AS69">
    <cfRule type="expression" dxfId="76" priority="1" stopIfTrue="1">
      <formula>AND(D67&lt;&gt;"",OR(D67&lt;0,NOT(ISNUMBER(D67))))</formula>
    </cfRule>
  </conditionalFormatting>
  <conditionalFormatting sqref="E61:E63">
    <cfRule type="expression" dxfId="75" priority="147" stopIfTrue="1">
      <formula>AND(E61&lt;&gt;"",OR(E61&lt;0,NOT(ISNUMBER(E61))))</formula>
    </cfRule>
  </conditionalFormatting>
  <conditionalFormatting sqref="E64:AQ65">
    <cfRule type="expression" dxfId="74" priority="142" stopIfTrue="1">
      <formula>AND(E64&lt;&gt;"",OR(E64&lt;0,NOT(ISNUMBER(E64))))</formula>
    </cfRule>
  </conditionalFormatting>
  <conditionalFormatting sqref="F6:H6">
    <cfRule type="expression" dxfId="73" priority="160" stopIfTrue="1">
      <formula>COUNTA(F9:AS69)&lt;&gt;COUNTIF(F9:AS69,"&gt;=0")</formula>
    </cfRule>
  </conditionalFormatting>
  <conditionalFormatting sqref="F62:AQ63">
    <cfRule type="expression" dxfId="72" priority="29" stopIfTrue="1">
      <formula>AND(F62&lt;&gt;"",OR(F62&lt;0,NOT(ISNUMBER(F62))))</formula>
    </cfRule>
  </conditionalFormatting>
  <conditionalFormatting sqref="Q64:AO64">
    <cfRule type="expression" dxfId="71" priority="130" stopIfTrue="1">
      <formula>AND(Q64&lt;&gt;"",OR(Q64&lt;0,NOT(ISNUMBER(Q64))))</formula>
    </cfRule>
  </conditionalFormatting>
  <conditionalFormatting sqref="Z6">
    <cfRule type="expression" dxfId="70" priority="157" stopIfTrue="1">
      <formula>COUNTA(Z9:BP69)&lt;&gt;COUNTIF(Z9:BP69,"&gt;=0")</formula>
    </cfRule>
  </conditionalFormatting>
  <conditionalFormatting sqref="AA6:AB6">
    <cfRule type="expression" dxfId="69" priority="159" stopIfTrue="1">
      <formula>COUNTA(AA9:BP69)&lt;&gt;COUNTIF(AA9:BP69,"&gt;=0")</formula>
    </cfRule>
  </conditionalFormatting>
  <conditionalFormatting sqref="AQ70:AT70">
    <cfRule type="expression" dxfId="68" priority="155" stopIfTrue="1">
      <formula>AQ70=1</formula>
    </cfRule>
  </conditionalFormatting>
  <conditionalFormatting sqref="AS61:AS62">
    <cfRule type="expression" dxfId="67" priority="144" stopIfTrue="1">
      <formula>AND(AS61&lt;&gt;"",OR(AS61&lt;0,NOT(ISNUMBER(AS61))))</formula>
    </cfRule>
  </conditionalFormatting>
  <conditionalFormatting sqref="AS64:AS65">
    <cfRule type="expression" dxfId="66" priority="141" stopIfTrue="1">
      <formula>AND(AS64&lt;&gt;"",OR(AS64&lt;0,NOT(ISNUMBER(AS64))))</formula>
    </cfRule>
  </conditionalFormatting>
  <conditionalFormatting sqref="AU33:BG33 AU34:BO34 CF34 CI34:CK34">
    <cfRule type="expression" dxfId="65" priority="116" stopIfTrue="1">
      <formula>ABS(AU33)&gt;10</formula>
    </cfRule>
  </conditionalFormatting>
  <conditionalFormatting sqref="AU35:BG35 BI35:BN35">
    <cfRule type="expression" dxfId="64" priority="115" stopIfTrue="1">
      <formula>ABS(AU35)&gt;10</formula>
    </cfRule>
  </conditionalFormatting>
  <conditionalFormatting sqref="AU47:BG47 AU48:BO48 CF48 CI48:CK48">
    <cfRule type="expression" dxfId="63" priority="102" stopIfTrue="1">
      <formula>ABS(AU47)&gt;10</formula>
    </cfRule>
  </conditionalFormatting>
  <conditionalFormatting sqref="AU49:BG49 BI49:BN49">
    <cfRule type="expression" dxfId="62" priority="101" stopIfTrue="1">
      <formula>ABS(AU49)&gt;10</formula>
    </cfRule>
  </conditionalFormatting>
  <conditionalFormatting sqref="AU61:BG61">
    <cfRule type="expression" dxfId="61" priority="146" stopIfTrue="1">
      <formula>ABS(AU61)&gt;10</formula>
    </cfRule>
  </conditionalFormatting>
  <conditionalFormatting sqref="AU67:BG67 CJ67 AU68:BO68 CF68 CI68:CK68 AU69:BG69 CJ69">
    <cfRule type="expression" dxfId="60" priority="140" stopIfTrue="1">
      <formula>ABS(AU67)&gt;10</formula>
    </cfRule>
  </conditionalFormatting>
  <conditionalFormatting sqref="AU8:CI69 CK8:CK69 AU70:CK70">
    <cfRule type="expression" dxfId="59" priority="156" stopIfTrue="1">
      <formula>ABS(AU8)&gt;10</formula>
    </cfRule>
  </conditionalFormatting>
  <conditionalFormatting sqref="AU22:CK32">
    <cfRule type="expression" dxfId="58" priority="153" stopIfTrue="1">
      <formula>ABS(AU22)&gt;10</formula>
    </cfRule>
  </conditionalFormatting>
  <conditionalFormatting sqref="AU62:CK66">
    <cfRule type="expression" dxfId="57" priority="143" stopIfTrue="1">
      <formula>ABS(AU62)&gt;10</formula>
    </cfRule>
  </conditionalFormatting>
  <conditionalFormatting sqref="AV2">
    <cfRule type="expression" dxfId="56" priority="8">
      <formula>MAX(AU8:CK70) &gt;5</formula>
    </cfRule>
  </conditionalFormatting>
  <conditionalFormatting sqref="AV3">
    <cfRule type="expression" dxfId="55" priority="7">
      <formula>MIN(AU8:CK70) &lt;-5</formula>
    </cfRule>
  </conditionalFormatting>
  <conditionalFormatting sqref="BH19">
    <cfRule type="expression" dxfId="54" priority="126" stopIfTrue="1">
      <formula>AND(BH19&lt;&gt;"",OR(BH19&lt;0,NOT(ISNUMBER(BH19))))</formula>
    </cfRule>
  </conditionalFormatting>
  <conditionalFormatting sqref="BH21">
    <cfRule type="expression" dxfId="53" priority="124" stopIfTrue="1">
      <formula>AND(BH21&lt;&gt;"",OR(BH21&lt;0,NOT(ISNUMBER(BH21))))</formula>
    </cfRule>
  </conditionalFormatting>
  <conditionalFormatting sqref="BH33">
    <cfRule type="expression" dxfId="52" priority="113" stopIfTrue="1">
      <formula>AND(BH33&lt;&gt;"",OR(BH33&lt;0,NOT(ISNUMBER(BH33))))</formula>
    </cfRule>
  </conditionalFormatting>
  <conditionalFormatting sqref="BH35">
    <cfRule type="expression" dxfId="51" priority="112" stopIfTrue="1">
      <formula>AND(BH35&lt;&gt;"",OR(BH35&lt;0,NOT(ISNUMBER(BH35))))</formula>
    </cfRule>
  </conditionalFormatting>
  <conditionalFormatting sqref="BH47">
    <cfRule type="expression" dxfId="50" priority="99" stopIfTrue="1">
      <formula>AND(BH47&lt;&gt;"",OR(BH47&lt;0,NOT(ISNUMBER(BH47))))</formula>
    </cfRule>
  </conditionalFormatting>
  <conditionalFormatting sqref="BH49">
    <cfRule type="expression" dxfId="49" priority="98" stopIfTrue="1">
      <formula>AND(BH49&lt;&gt;"",OR(BH49&lt;0,NOT(ISNUMBER(BH49))))</formula>
    </cfRule>
  </conditionalFormatting>
  <conditionalFormatting sqref="BH61">
    <cfRule type="expression" dxfId="48" priority="87" stopIfTrue="1">
      <formula>AND(BH61&lt;&gt;"",OR(BH61&lt;0,NOT(ISNUMBER(BH61))))</formula>
    </cfRule>
  </conditionalFormatting>
  <conditionalFormatting sqref="BH67">
    <cfRule type="expression" dxfId="47" priority="82" stopIfTrue="1">
      <formula>AND(BH67&lt;&gt;"",OR(BH67&lt;0,NOT(ISNUMBER(BH67))))</formula>
    </cfRule>
  </conditionalFormatting>
  <conditionalFormatting sqref="BH69">
    <cfRule type="expression" dxfId="46" priority="81" stopIfTrue="1">
      <formula>AND(BH69&lt;&gt;"",OR(BH69&lt;0,NOT(ISNUMBER(BH69))))</formula>
    </cfRule>
  </conditionalFormatting>
  <conditionalFormatting sqref="BI19:BN19 BP19:CE19 CG19:CH19">
    <cfRule type="expression" dxfId="45" priority="127" stopIfTrue="1">
      <formula>ABS(BI19)&gt;10</formula>
    </cfRule>
  </conditionalFormatting>
  <conditionalFormatting sqref="BI33:BN33 BP33:CE35 CG33:CH35">
    <cfRule type="expression" dxfId="44" priority="114" stopIfTrue="1">
      <formula>ABS(BI33)&gt;10</formula>
    </cfRule>
  </conditionalFormatting>
  <conditionalFormatting sqref="BI47:BN47 BP47:CE49 CG47:CH49">
    <cfRule type="expression" dxfId="43" priority="100" stopIfTrue="1">
      <formula>ABS(BI47)&gt;10</formula>
    </cfRule>
  </conditionalFormatting>
  <conditionalFormatting sqref="BI61:BN61 BP61:CE61 CG61:CH61">
    <cfRule type="expression" dxfId="42" priority="88" stopIfTrue="1">
      <formula>ABS(BI61)&gt;10</formula>
    </cfRule>
  </conditionalFormatting>
  <conditionalFormatting sqref="BI67:BN67 BP67:CE69 CG67:CH69">
    <cfRule type="expression" dxfId="41" priority="128" stopIfTrue="1">
      <formula>ABS(BI67)&gt;10</formula>
    </cfRule>
  </conditionalFormatting>
  <conditionalFormatting sqref="BI69:BN69">
    <cfRule type="expression" dxfId="40" priority="129" stopIfTrue="1">
      <formula>ABS(BI69)&gt;10</formula>
    </cfRule>
  </conditionalFormatting>
  <conditionalFormatting sqref="BO19">
    <cfRule type="expression" dxfId="39" priority="123" stopIfTrue="1">
      <formula>AND(BO19&lt;&gt;"",OR(BO19&lt;0,NOT(ISNUMBER(BO19))))</formula>
    </cfRule>
  </conditionalFormatting>
  <conditionalFormatting sqref="BO21">
    <cfRule type="expression" dxfId="38" priority="122" stopIfTrue="1">
      <formula>AND(BO21&lt;&gt;"",OR(BO21&lt;0,NOT(ISNUMBER(BO21))))</formula>
    </cfRule>
  </conditionalFormatting>
  <conditionalFormatting sqref="BO33">
    <cfRule type="expression" dxfId="37" priority="111" stopIfTrue="1">
      <formula>AND(BO33&lt;&gt;"",OR(BO33&lt;0,NOT(ISNUMBER(BO33))))</formula>
    </cfRule>
  </conditionalFormatting>
  <conditionalFormatting sqref="BO35">
    <cfRule type="expression" dxfId="36" priority="110" stopIfTrue="1">
      <formula>AND(BO35&lt;&gt;"",OR(BO35&lt;0,NOT(ISNUMBER(BO35))))</formula>
    </cfRule>
  </conditionalFormatting>
  <conditionalFormatting sqref="BO47">
    <cfRule type="expression" dxfId="35" priority="97" stopIfTrue="1">
      <formula>AND(BO47&lt;&gt;"",OR(BO47&lt;0,NOT(ISNUMBER(BO47))))</formula>
    </cfRule>
  </conditionalFormatting>
  <conditionalFormatting sqref="BO49">
    <cfRule type="expression" dxfId="34" priority="96" stopIfTrue="1">
      <formula>AND(BO49&lt;&gt;"",OR(BO49&lt;0,NOT(ISNUMBER(BO49))))</formula>
    </cfRule>
  </conditionalFormatting>
  <conditionalFormatting sqref="BO61">
    <cfRule type="expression" dxfId="33" priority="86" stopIfTrue="1">
      <formula>AND(BO61&lt;&gt;"",OR(BO61&lt;0,NOT(ISNUMBER(BO61))))</formula>
    </cfRule>
  </conditionalFormatting>
  <conditionalFormatting sqref="BO67">
    <cfRule type="expression" dxfId="32" priority="80" stopIfTrue="1">
      <formula>AND(BO67&lt;&gt;"",OR(BO67&lt;0,NOT(ISNUMBER(BO67))))</formula>
    </cfRule>
  </conditionalFormatting>
  <conditionalFormatting sqref="BO69">
    <cfRule type="expression" dxfId="31" priority="79" stopIfTrue="1">
      <formula>AND(BO69&lt;&gt;"",OR(BO69&lt;0,NOT(ISNUMBER(BO69))))</formula>
    </cfRule>
  </conditionalFormatting>
  <conditionalFormatting sqref="CF19">
    <cfRule type="expression" dxfId="30" priority="121" stopIfTrue="1">
      <formula>AND(CF19&lt;&gt;"",OR(CF19&lt;0,NOT(ISNUMBER(CF19))))</formula>
    </cfRule>
  </conditionalFormatting>
  <conditionalFormatting sqref="CF21">
    <cfRule type="expression" dxfId="29" priority="120" stopIfTrue="1">
      <formula>AND(CF21&lt;&gt;"",OR(CF21&lt;0,NOT(ISNUMBER(CF21))))</formula>
    </cfRule>
  </conditionalFormatting>
  <conditionalFormatting sqref="CF33">
    <cfRule type="expression" dxfId="28" priority="109" stopIfTrue="1">
      <formula>AND(CF33&lt;&gt;"",OR(CF33&lt;0,NOT(ISNUMBER(CF33))))</formula>
    </cfRule>
  </conditionalFormatting>
  <conditionalFormatting sqref="CF35">
    <cfRule type="expression" dxfId="27" priority="108" stopIfTrue="1">
      <formula>AND(CF35&lt;&gt;"",OR(CF35&lt;0,NOT(ISNUMBER(CF35))))</formula>
    </cfRule>
  </conditionalFormatting>
  <conditionalFormatting sqref="CF47">
    <cfRule type="expression" dxfId="26" priority="95" stopIfTrue="1">
      <formula>AND(CF47&lt;&gt;"",OR(CF47&lt;0,NOT(ISNUMBER(CF47))))</formula>
    </cfRule>
  </conditionalFormatting>
  <conditionalFormatting sqref="CF49">
    <cfRule type="expression" dxfId="25" priority="94" stopIfTrue="1">
      <formula>AND(CF49&lt;&gt;"",OR(CF49&lt;0,NOT(ISNUMBER(CF49))))</formula>
    </cfRule>
  </conditionalFormatting>
  <conditionalFormatting sqref="CF61">
    <cfRule type="expression" dxfId="24" priority="85" stopIfTrue="1">
      <formula>AND(CF61&lt;&gt;"",OR(CF61&lt;0,NOT(ISNUMBER(CF61))))</formula>
    </cfRule>
  </conditionalFormatting>
  <conditionalFormatting sqref="CF67">
    <cfRule type="expression" dxfId="23" priority="78" stopIfTrue="1">
      <formula>AND(CF67&lt;&gt;"",OR(CF67&lt;0,NOT(ISNUMBER(CF67))))</formula>
    </cfRule>
  </conditionalFormatting>
  <conditionalFormatting sqref="CF69">
    <cfRule type="expression" dxfId="22" priority="77" stopIfTrue="1">
      <formula>AND(CF69&lt;&gt;"",OR(CF69&lt;0,NOT(ISNUMBER(CF69))))</formula>
    </cfRule>
  </conditionalFormatting>
  <conditionalFormatting sqref="CI19">
    <cfRule type="expression" dxfId="21" priority="119" stopIfTrue="1">
      <formula>AND(CI19&lt;&gt;"",OR(CI19&lt;0,NOT(ISNUMBER(CI19))))</formula>
    </cfRule>
  </conditionalFormatting>
  <conditionalFormatting sqref="CI21">
    <cfRule type="expression" dxfId="20" priority="118" stopIfTrue="1">
      <formula>AND(CI21&lt;&gt;"",OR(CI21&lt;0,NOT(ISNUMBER(CI21))))</formula>
    </cfRule>
  </conditionalFormatting>
  <conditionalFormatting sqref="CI33">
    <cfRule type="expression" dxfId="19" priority="107" stopIfTrue="1">
      <formula>AND(CI33&lt;&gt;"",OR(CI33&lt;0,NOT(ISNUMBER(CI33))))</formula>
    </cfRule>
  </conditionalFormatting>
  <conditionalFormatting sqref="CI35">
    <cfRule type="expression" dxfId="18" priority="106" stopIfTrue="1">
      <formula>AND(CI35&lt;&gt;"",OR(CI35&lt;0,NOT(ISNUMBER(CI35))))</formula>
    </cfRule>
  </conditionalFormatting>
  <conditionalFormatting sqref="CI47">
    <cfRule type="expression" dxfId="17" priority="93" stopIfTrue="1">
      <formula>AND(CI47&lt;&gt;"",OR(CI47&lt;0,NOT(ISNUMBER(CI47))))</formula>
    </cfRule>
  </conditionalFormatting>
  <conditionalFormatting sqref="CI49">
    <cfRule type="expression" dxfId="16" priority="92" stopIfTrue="1">
      <formula>AND(CI49&lt;&gt;"",OR(CI49&lt;0,NOT(ISNUMBER(CI49))))</formula>
    </cfRule>
  </conditionalFormatting>
  <conditionalFormatting sqref="CI61">
    <cfRule type="expression" dxfId="15" priority="84" stopIfTrue="1">
      <formula>AND(CI61&lt;&gt;"",OR(CI61&lt;0,NOT(ISNUMBER(CI61))))</formula>
    </cfRule>
  </conditionalFormatting>
  <conditionalFormatting sqref="CI67">
    <cfRule type="expression" dxfId="14" priority="76" stopIfTrue="1">
      <formula>AND(CI67&lt;&gt;"",OR(CI67&lt;0,NOT(ISNUMBER(CI67))))</formula>
    </cfRule>
  </conditionalFormatting>
  <conditionalFormatting sqref="CI69">
    <cfRule type="expression" dxfId="13" priority="75" stopIfTrue="1">
      <formula>AND(CI69&lt;&gt;"",OR(CI69&lt;0,NOT(ISNUMBER(CI69))))</formula>
    </cfRule>
  </conditionalFormatting>
  <conditionalFormatting sqref="CJ8:CJ21 AU21:BG21 BI21:BN21 BP21:CE21 CG21:CH21">
    <cfRule type="expression" dxfId="12" priority="139" stopIfTrue="1">
      <formula>ABS(AU8)&gt;10</formula>
    </cfRule>
  </conditionalFormatting>
  <conditionalFormatting sqref="CJ33">
    <cfRule type="expression" dxfId="11" priority="149" stopIfTrue="1">
      <formula>ABS(CJ33)&gt;10</formula>
    </cfRule>
  </conditionalFormatting>
  <conditionalFormatting sqref="CJ35:CJ47">
    <cfRule type="expression" dxfId="10" priority="138" stopIfTrue="1">
      <formula>ABS(CJ35)&gt;10</formula>
    </cfRule>
  </conditionalFormatting>
  <conditionalFormatting sqref="CJ49:CJ61">
    <cfRule type="expression" dxfId="9" priority="89" stopIfTrue="1">
      <formula>ABS(CJ49)&gt;10</formula>
    </cfRule>
  </conditionalFormatting>
  <conditionalFormatting sqref="CK19">
    <cfRule type="expression" dxfId="8" priority="104" stopIfTrue="1">
      <formula>AND(CK19&lt;&gt;"",OR(CK19&lt;0,NOT(ISNUMBER(CK19))))</formula>
    </cfRule>
  </conditionalFormatting>
  <conditionalFormatting sqref="CK21">
    <cfRule type="expression" dxfId="7" priority="117" stopIfTrue="1">
      <formula>AND(CK21&lt;&gt;"",OR(CK21&lt;0,NOT(ISNUMBER(CK21))))</formula>
    </cfRule>
  </conditionalFormatting>
  <conditionalFormatting sqref="CK33">
    <cfRule type="expression" dxfId="6" priority="103" stopIfTrue="1">
      <formula>AND(CK33&lt;&gt;"",OR(CK33&lt;0,NOT(ISNUMBER(CK33))))</formula>
    </cfRule>
  </conditionalFormatting>
  <conditionalFormatting sqref="CK35">
    <cfRule type="expression" dxfId="5" priority="105" stopIfTrue="1">
      <formula>AND(CK35&lt;&gt;"",OR(CK35&lt;0,NOT(ISNUMBER(CK35))))</formula>
    </cfRule>
  </conditionalFormatting>
  <conditionalFormatting sqref="CK47">
    <cfRule type="expression" dxfId="4" priority="91" stopIfTrue="1">
      <formula>AND(CK47&lt;&gt;"",OR(CK47&lt;0,NOT(ISNUMBER(CK47))))</formula>
    </cfRule>
  </conditionalFormatting>
  <conditionalFormatting sqref="CK49">
    <cfRule type="expression" dxfId="3" priority="90" stopIfTrue="1">
      <formula>AND(CK49&lt;&gt;"",OR(CK49&lt;0,NOT(ISNUMBER(CK49))))</formula>
    </cfRule>
  </conditionalFormatting>
  <conditionalFormatting sqref="CK61">
    <cfRule type="expression" dxfId="2" priority="83" stopIfTrue="1">
      <formula>AND(CK61&lt;&gt;"",OR(CK61&lt;0,NOT(ISNUMBER(CK61))))</formula>
    </cfRule>
  </conditionalFormatting>
  <conditionalFormatting sqref="CK67">
    <cfRule type="expression" dxfId="1" priority="74" stopIfTrue="1">
      <formula>AND(CK67&lt;&gt;"",OR(CK67&lt;0,NOT(ISNUMBER(CK67))))</formula>
    </cfRule>
  </conditionalFormatting>
  <conditionalFormatting sqref="CK69">
    <cfRule type="expression" dxfId="0" priority="73" stopIfTrue="1">
      <formula>AND(CK69&lt;&gt;"",OR(CK69&lt;0,NOT(ISNUMBER(CK69))))</formula>
    </cfRule>
  </conditionalFormatting>
  <pageMargins left="0.23622047244094491" right="0.23622047244094491" top="0.47244094488188981" bottom="0" header="0.31496062992125984" footer="0.31496062992125984"/>
  <pageSetup paperSize="8" scale="60" orientation="landscape" r:id="rId1"/>
  <headerFooter alignWithMargins="0">
    <oddFooter>&amp;R2019 Triennial Central Bank Survey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2.xml><?xml version="1.0" encoding="utf-8"?>
<ct:contentTypeSchema xmlns:ct="http://schemas.microsoft.com/office/2006/metadata/contentType" xmlns:ma="http://schemas.microsoft.com/office/2006/metadata/properties/metaAttributes" ct:_="" ma:_="" ma:contentTypeName="Compilation document" ma:contentTypeID="0x01010066E6577C753B40CABFD9C9409CB523E500F29B7ADD6FBD744582C6C7416E913B4900297A14A852ACE740968574D30711400D" ma:contentTypeVersion="169" ma:contentTypeDescription="Base ContentType for all Bis Documents." ma:contentTypeScope="" ma:versionID="d626d52a3cdcf8fe88b77659742beeef">
  <xsd:schema xmlns:xsd="http://www.w3.org/2001/XMLSchema" xmlns:xs="http://www.w3.org/2001/XMLSchema" xmlns:p="http://schemas.microsoft.com/office/2006/metadata/properties" xmlns:ns2="f782d0c1-2c6e-41d0-8577-3b320512196a" xmlns:ns3="5472c07c-607f-4038-a619-6f6b6fb1cdb2" xmlns:ns4="http://schemas.microsoft.com/sharepoint/v4" targetNamespace="http://schemas.microsoft.com/office/2006/metadata/properties" ma:root="true" ma:fieldsID="3a5b7588001deb29785d1eb336a25fa4" ns2:_="" ns3:_="" ns4:_="">
    <xsd:import namespace="f782d0c1-2c6e-41d0-8577-3b320512196a"/>
    <xsd:import namespace="5472c07c-607f-4038-a619-6f6b6fb1cdb2"/>
    <xsd:import namespace="http://schemas.microsoft.com/sharepoint/v4"/>
    <xsd:element name="properties">
      <xsd:complexType>
        <xsd:sequence>
          <xsd:element name="documentManagement">
            <xsd:complexType>
              <xsd:all>
                <xsd:element ref="ns2:BisIBFSArea" minOccurs="0"/>
                <xsd:element ref="ns2:BisIBFSCountry" minOccurs="0"/>
                <xsd:element ref="ns2:BisDataSet" minOccurs="0"/>
                <xsd:element ref="ns3:BisPermalink" minOccurs="0"/>
                <xsd:element ref="ns3:BisConfidentiality"/>
                <xsd:element ref="ns2:TaxKeywordTaxHTField" minOccurs="0"/>
                <xsd:element ref="ns2:_dlc_DocId" minOccurs="0"/>
                <xsd:element ref="ns2:TaxCatchAll" minOccurs="0"/>
                <xsd:element ref="ns3:BisCurrentVersion" minOccurs="0"/>
                <xsd:element ref="ns3:BisRecipientsTaxHTField0" minOccurs="0"/>
                <xsd:element ref="ns2:_dlc_DocIdUrl" minOccurs="0"/>
                <xsd:element ref="ns4:IconOverlay" minOccurs="0"/>
                <xsd:element ref="ns2:BisAuthorssTaxHTField0" minOccurs="0"/>
                <xsd:element ref="ns2:_dlc_DocIdPersistId" minOccurs="0"/>
                <xsd:element ref="ns3:IsMyDocuments" minOccurs="0"/>
                <xsd:element ref="ns3:BisInstitutionTaxHTField0" minOccurs="0"/>
                <xsd:element ref="ns2:BisDocumentTypeTaxHTField0" minOccurs="0"/>
                <xsd:element ref="ns3:BisRetention"/>
                <xsd:element ref="ns3:BisTransmission" minOccurs="0"/>
                <xsd:element ref="ns3:BisDocumentDate" minOccurs="0"/>
                <xsd:element ref="ns3:BisProjectCode" minOccurs="0"/>
                <xsd:element ref="ns3:BisProductCode"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BisIBFSArea" ma:index="2" nillable="true" ma:displayName="Area" ma:default="" ma:format="Dropdown" ma:internalName="BisIBFSArea" ma:readOnly="false">
      <xsd:simpleType>
        <xsd:restriction base="dms:Choice">
          <xsd:enumeration value="Guidelines"/>
          <xsd:enumeration value="Calendar"/>
          <xsd:enumeration value="Study Group"/>
          <xsd:enumeration value="DSD"/>
          <xsd:enumeration value="Rep. Template"/>
          <xsd:enumeration value="Practices"/>
          <xsd:enumeration value="Survey"/>
          <xsd:enumeration value="Methodology"/>
          <xsd:enumeration value="Processing"/>
        </xsd:restriction>
      </xsd:simpleType>
    </xsd:element>
    <xsd:element name="BisIBFSCountry" ma:index="3" nillable="true" ma:displayName="Country" ma:default="" ma:format="Dropdown" ma:internalName="BisIBFSCountry" ma:readOnly="false">
      <xsd:simpleType>
        <xsd:restriction base="dms:Choice">
          <xsd:enumeration value="All Countries"/>
          <xsd:enumeration value="AR"/>
          <xsd:enumeration value="AT"/>
          <xsd:enumeration value="AU"/>
          <xsd:enumeration value="BE"/>
          <xsd:enumeration value="BG"/>
          <xsd:enumeration value="BH"/>
          <xsd:enumeration value="BR"/>
          <xsd:enumeration value="CA"/>
          <xsd:enumeration value="CH"/>
          <xsd:enumeration value="CL"/>
          <xsd:enumeration value="CN"/>
          <xsd:enumeration value="CO"/>
          <xsd:enumeration value="CZ"/>
          <xsd:enumeration value="DE"/>
          <xsd:enumeration value="DK"/>
          <xsd:enumeration value="EE"/>
          <xsd:enumeration value="ES"/>
          <xsd:enumeration value="FI"/>
          <xsd:enumeration value="FR"/>
          <xsd:enumeration value="GB"/>
          <xsd:enumeration value="GR"/>
          <xsd:enumeration value="HK"/>
          <xsd:enumeration value="HU"/>
          <xsd:enumeration value="ID"/>
          <xsd:enumeration value="IE"/>
          <xsd:enumeration value="IL"/>
          <xsd:enumeration value="IN"/>
          <xsd:enumeration value="IT"/>
          <xsd:enumeration value="JP"/>
          <xsd:enumeration value="KR"/>
          <xsd:enumeration value="LT"/>
          <xsd:enumeration value="LU"/>
          <xsd:enumeration value="LV"/>
          <xsd:enumeration value="MX"/>
          <xsd:enumeration value="MY"/>
          <xsd:enumeration value="NL"/>
          <xsd:enumeration value="NO"/>
          <xsd:enumeration value="NZ"/>
          <xsd:enumeration value="PE"/>
          <xsd:enumeration value="PH"/>
          <xsd:enumeration value="PL"/>
          <xsd:enumeration value="PT"/>
          <xsd:enumeration value="RO"/>
          <xsd:enumeration value="RU"/>
          <xsd:enumeration value="SA"/>
          <xsd:enumeration value="SE"/>
          <xsd:enumeration value="SG"/>
          <xsd:enumeration value="SI"/>
          <xsd:enumeration value="SK"/>
          <xsd:enumeration value="TH"/>
          <xsd:enumeration value="TR"/>
          <xsd:enumeration value="TW"/>
          <xsd:enumeration value="US"/>
          <xsd:enumeration value="ZA"/>
        </xsd:restriction>
      </xsd:simpleType>
    </xsd:element>
    <xsd:element name="BisDataSet" ma:index="4" nillable="true" ma:displayName="Dataset" ma:format="Dropdown" ma:internalName="BisDataSet" ma:readOnly="false">
      <xsd:simpleType>
        <xsd:restriction base="dms:Choice">
          <xsd:enumeration value="Banking"/>
          <xsd:enumeration value="CBS"/>
          <xsd:enumeration value="LBS"/>
          <xsd:enumeration value="OTC"/>
          <xsd:enumeration value="SFT"/>
          <xsd:enumeration value="TRI"/>
        </xsd:restriction>
      </xsd:simpleType>
    </xsd:element>
    <xsd:element name="TaxKeywordTaxHTField" ma:index="14"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TaxCatchAll" ma:index="16" nillable="true" ma:displayName="Taxonomy Catch All Column" ma:description="" ma:hidden="true" ma:list="{a822f4e8-09f2-4508-ab61-425d33dcc47a}" ma:internalName="TaxCatchAll"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isAuthorssTaxHTField0" ma:index="21"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BisDocumentTypeTaxHTField0" ma:index="26"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472c07c-607f-4038-a619-6f6b6fb1cdb2" elementFormDefault="qualified">
    <xsd:import namespace="http://schemas.microsoft.com/office/2006/documentManagement/types"/>
    <xsd:import namespace="http://schemas.microsoft.com/office/infopath/2007/PartnerControls"/>
    <xsd:element name="BisPermalink" ma:index="6"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7" ma:displayName="Confidentiality" ma:default="Restricted" ma:description="The confidentiality of the document in a Document Library." ma:internalName="BisConfidentiality">
      <xsd:simpleType>
        <xsd:restriction base="dms:Choice">
          <xsd:enumeration value="Public"/>
          <xsd:enumeration value="Restricted"/>
          <xsd:enumeration value="Confidential"/>
        </xsd:restriction>
      </xsd:simpleType>
    </xsd:element>
    <xsd:element name="BisCurrentVersion" ma:index="17" nillable="true" ma:displayName="Current Version" ma:description="The current version of the document." ma:hidden="true" ma:internalName="BisCurrentVersion">
      <xsd:simpleType>
        <xsd:restriction base="dms:Text"/>
      </xsd:simpleType>
    </xsd:element>
    <xsd:element name="BisRecipientsTaxHTField0" ma:index="18"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3" nillable="true" ma:displayName="Is My Documents" ma:default="0" ma:description="This field is added to all BIS contenttypes to allow files and folders from MySite to be copied/moved to Bis Document Libraries" ma:hidden="true" ma:internalName="IsMyDocuments">
      <xsd:simpleType>
        <xsd:restriction base="dms:Boolean"/>
      </xsd:simpleType>
    </xsd:element>
    <xsd:element name="BisInstitutionTaxHTField0" ma:index="24"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Retention" ma:index="31" ma:displayName="Retention" ma:default="Compliance" ma:description="The retention period associated with the container or item (applied when the item archived)." ma:internalName="BisRetention">
      <xsd:simpleType>
        <xsd:restriction base="dms:Choice">
          <xsd:enumeration value="Routine"/>
          <xsd:enumeration value="Compliance"/>
          <xsd:enumeration value="Permanent"/>
          <xsd:enumeration value="Unknown"/>
        </xsd:restriction>
      </xsd:simpleType>
    </xsd:element>
    <xsd:element name="BisTransmission" ma:index="32" nillable="true" ma:displayName="Transmission" ma:default="Internal" ma:description="The transmission associated with the container or item." ma:hidden="true" ma:internalName="BisTransmission" ma:readOnly="false">
      <xsd:simpleType>
        <xsd:restriction base="dms:Choice">
          <xsd:enumeration value="Incoming"/>
          <xsd:enumeration value="Internal"/>
          <xsd:enumeration value="Outgoing"/>
        </xsd:restriction>
      </xsd:simpleType>
    </xsd:element>
    <xsd:element name="BisDocumentDate" ma:index="33" nillable="true" ma:displayName="Document Date" ma:default="[today]" ma:description="The document date associated with the container or item." ma:format="DateOnly" ma:internalName="BisDocumentDate">
      <xsd:simpleType>
        <xsd:restriction base="dms:DateTime"/>
      </xsd:simpleType>
    </xsd:element>
    <xsd:element name="BisProjectCode" ma:index="35" nillable="true" ma:displayName="Project Code" ma:default="" ma:description="A unique Id for the project (PMA or otherwise)." ma:hidden="true" ma:internalName="BisProjectCode" ma:readOnly="false">
      <xsd:simpleType>
        <xsd:restriction base="dms:Text"/>
      </xsd:simpleType>
    </xsd:element>
    <xsd:element name="BisProductCode" ma:index="36" nillable="true" ma:displayName="Product Code" ma:default="" ma:description="A unique Id for the product associated with the project (from the product directory)." ma:hidden="true" ma:internalName="BisProductCode" ma:readOnly="false">
      <xsd:simpleType>
        <xsd:restriction base="dms:Text"/>
      </xsd:simpleType>
    </xsd:element>
    <xsd:element name="BisAdditionalLinks" ma:index="37"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7" ma:displayName="Content Type"/>
        <xsd:element ref="dc:title" minOccurs="0" maxOccurs="1" ma:index="1" ma:displayName="Title"/>
        <xsd:element ref="dc:subject" minOccurs="0" maxOccurs="1"/>
        <xsd:element ref="dc:description" minOccurs="0" maxOccurs="1" ma:index="5"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KeywordTaxHTField xmlns="f782d0c1-2c6e-41d0-8577-3b320512196a">
      <Terms xmlns="http://schemas.microsoft.com/office/infopath/2007/PartnerControls">
        <TermInfo xmlns="http://schemas.microsoft.com/office/infopath/2007/PartnerControls">
          <TermName xmlns="http://schemas.microsoft.com/office/infopath/2007/PartnerControls">BIS Triennial Turnover 2025</TermName>
          <TermId xmlns="http://schemas.microsoft.com/office/infopath/2007/PartnerControls">11111111-1111-1111-1111-111111111111</TermId>
        </TermInfo>
        <TermInfo xmlns="http://schemas.microsoft.com/office/infopath/2007/PartnerControls">
          <TermName xmlns="http://schemas.microsoft.com/office/infopath/2007/PartnerControls">Form_Version:3.0</TermName>
          <TermId xmlns="http://schemas.microsoft.com/office/infopath/2007/PartnerControls">11111111-1111-1111-1111-111111111111</TermId>
        </TermInfo>
        <TermInfo xmlns="http://schemas.microsoft.com/office/infopath/2007/PartnerControls">
          <TermName xmlns="http://schemas.microsoft.com/office/infopath/2007/PartnerControls">RetID:DBF</TermName>
          <TermId xmlns="http://schemas.microsoft.com/office/infopath/2007/PartnerControls">11111111-1111-1111-1111-111111111111</TermId>
        </TermInfo>
      </Terms>
    </TaxKeywordTaxHTField>
    <BisInstitutionTaxHTField0 xmlns="5472c07c-607f-4038-a619-6f6b6fb1cdb2">
      <Terms xmlns="http://schemas.microsoft.com/office/infopath/2007/PartnerControls"/>
    </BisInstitutionTaxHTField0>
    <IsMyDocuments xmlns="5472c07c-607f-4038-a619-6f6b6fb1cdb2">false</IsMyDocuments>
    <BisConfidentiality xmlns="5472c07c-607f-4038-a619-6f6b6fb1cdb2">Restricted</BisConfidentiality>
    <TaxCatchAll xmlns="f782d0c1-2c6e-41d0-8577-3b320512196a">
      <Value>426</Value>
      <Value>431</Value>
      <Value>416</Value>
    </TaxCatchAll>
    <BisCurrentVersion xmlns="5472c07c-607f-4038-a619-6f6b6fb1cdb2">0.6</BisCurrentVersion>
    <IconOverlay xmlns="http://schemas.microsoft.com/sharepoint/v4" xsi:nil="true"/>
    <BisAuthorssTaxHTField0 xmlns="f782d0c1-2c6e-41d0-8577-3b320512196a">
      <Terms xmlns="http://schemas.microsoft.com/office/infopath/2007/PartnerControls"/>
    </BisAuthorssTaxHTField0>
    <BisDataSet xmlns="f782d0c1-2c6e-41d0-8577-3b320512196a">TRI</BisDataSet>
    <BisDocumentTypeTaxHTField0 xmlns="f782d0c1-2c6e-41d0-8577-3b320512196a">
      <Terms xmlns="http://schemas.microsoft.com/office/infopath/2007/PartnerControls"/>
    </BisDocumentTypeTaxHTField0>
    <BisIBFSArea xmlns="f782d0c1-2c6e-41d0-8577-3b320512196a" xsi:nil="true"/>
    <BisIBFSCountry xmlns="f782d0c1-2c6e-41d0-8577-3b320512196a" xsi:nil="true"/>
    <BisRecipientsTaxHTField0 xmlns="5472c07c-607f-4038-a619-6f6b6fb1cdb2">
      <Terms xmlns="http://schemas.microsoft.com/office/infopath/2007/PartnerControls"/>
    </BisRecipientsTaxHTField0>
    <BisDocumentDate xmlns="5472c07c-607f-4038-a619-6f6b6fb1cdb2">2018-10-08T22:00:00+00:00</BisDocumentDate>
    <BisProjectCode xmlns="5472c07c-607f-4038-a619-6f6b6fb1cdb2" xsi:nil="true"/>
    <BisAdditionalLinks xmlns="5472c07c-607f-4038-a619-6f6b6fb1cdb2" xsi:nil="true"/>
    <BisPermalink xmlns="5472c07c-607f-4038-a619-6f6b6fb1cdb2">
      <Url>https://sp.bisinfo.org/sites/med/ibfs/Compilation/_layouts/15/Bis/Permalink.aspx?DocId=a45e2c6f-2bfc-4dab-a011-570370624400-0.5&amp;Version=0.6</Url>
      <Description>a45e2c6f-2bfc-4dab-a011-570370624400-0.5</Description>
    </BisPermalink>
    <BisProductCode xmlns="5472c07c-607f-4038-a619-6f6b6fb1cdb2" xsi:nil="true"/>
    <BisRetention xmlns="5472c07c-607f-4038-a619-6f6b6fb1cdb2">Permanent</BisRetention>
    <BisTransmission xmlns="5472c07c-607f-4038-a619-6f6b6fb1cdb2">Internal</BisTransmission>
    <_dlc_DocId xmlns="f782d0c1-2c6e-41d0-8577-3b320512196a">3facb246-ae1d-4dc3-af7f-70409953f739-0.13</_dlc_DocId>
    <_dlc_DocIdUrl xmlns="f782d0c1-2c6e-41d0-8577-3b320512196a">
      <Url>https://sp.bisinfo.org/sites/med/ibfs/Compilation/_layouts/15/DocIdRedir.aspx?ID=3facb246-ae1d-4dc3-af7f-70409953f739-0.13</Url>
      <Description>3facb246-ae1d-4dc3-af7f-70409953f739-0.13</Description>
    </_dlc_DocIdUrl>
  </documentManagement>
</p:properties>
</file>

<file path=customXml/itemProps1.xml><?xml version="1.0" encoding="utf-8"?>
<ds:datastoreItem xmlns:ds="http://schemas.openxmlformats.org/officeDocument/2006/customXml" ds:itemID="{E544BEFE-B539-445C-BFD1-B9506DC99E61}">
  <ds:schemaRefs>
    <ds:schemaRef ds:uri="http://schemas.microsoft.com/sharepoint/events"/>
    <ds:schemaRef ds:uri="http://www.w3.org/2000/xmlns/"/>
  </ds:schemaRefs>
</ds:datastoreItem>
</file>

<file path=customXml/itemProps2.xml><?xml version="1.0" encoding="utf-8"?>
<ds:datastoreItem xmlns:ds="http://schemas.openxmlformats.org/officeDocument/2006/customXml" ds:itemID="{8E5655DA-FD2C-41B0-8A20-9A90AF437D54}">
  <ds:schemaRefs>
    <ds:schemaRef ds:uri="http://schemas.microsoft.com/office/2006/metadata/contentType"/>
    <ds:schemaRef ds:uri="http://schemas.microsoft.com/office/2006/metadata/properties/metaAttributes"/>
    <ds:schemaRef ds:uri="http://www.w3.org/2000/xmlns/"/>
    <ds:schemaRef ds:uri="http://www.w3.org/2001/XMLSchema"/>
    <ds:schemaRef ds:uri="f782d0c1-2c6e-41d0-8577-3b320512196a"/>
    <ds:schemaRef ds:uri="5472c07c-607f-4038-a619-6f6b6fb1cdb2"/>
    <ds:schemaRef ds:uri="http://schemas.microsoft.com/sharepoint/v4"/>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3C7941-EAEF-4A88-A556-4B475DC9668A}">
  <ds:schemaRefs>
    <ds:schemaRef ds:uri="http://schemas.microsoft.com/sharepoint/v3/contenttype/forms"/>
  </ds:schemaRefs>
</ds:datastoreItem>
</file>

<file path=customXml/itemProps4.xml><?xml version="1.0" encoding="utf-8"?>
<ds:datastoreItem xmlns:ds="http://schemas.openxmlformats.org/officeDocument/2006/customXml" ds:itemID="{2D412814-358F-4EF2-B2A7-CE5226B77ED8}">
  <ds:schemaRefs>
    <ds:schemaRef ds:uri="http://schemas.microsoft.com/office/2006/metadata/properties"/>
    <ds:schemaRef ds:uri="http://schemas.microsoft.com/office/2006/documentManagement/types"/>
    <ds:schemaRef ds:uri="http://purl.org/dc/elements/1.1/"/>
    <ds:schemaRef ds:uri="f782d0c1-2c6e-41d0-8577-3b320512196a"/>
    <ds:schemaRef ds:uri="http://purl.org/dc/terms/"/>
    <ds:schemaRef ds:uri="http://schemas.microsoft.com/office/infopath/2007/PartnerControls"/>
    <ds:schemaRef ds:uri="http://purl.org/dc/dcmitype/"/>
    <ds:schemaRef ds:uri="http://www.w3.org/XML/1998/namespace"/>
    <ds:schemaRef ds:uri="http://schemas.openxmlformats.org/package/2006/metadata/core-properties"/>
    <ds:schemaRef ds:uri="http://schemas.microsoft.com/sharepoint/v4"/>
    <ds:schemaRef ds:uri="5472c07c-607f-4038-a619-6f6b6fb1cd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CoverPage</vt:lpstr>
      <vt:lpstr>Instructions</vt:lpstr>
      <vt:lpstr>Check</vt:lpstr>
      <vt:lpstr>Info</vt:lpstr>
      <vt:lpstr>A1</vt:lpstr>
      <vt:lpstr>A2</vt:lpstr>
      <vt:lpstr>A3</vt:lpstr>
      <vt:lpstr>A4</vt:lpstr>
      <vt:lpstr>A5</vt:lpstr>
      <vt:lpstr>B</vt:lpstr>
      <vt:lpstr>Info</vt:lpstr>
      <vt:lpstr>Is_zero</vt:lpstr>
      <vt:lpstr>'A1'!Print_Area</vt:lpstr>
      <vt:lpstr>'A2'!Print_Area</vt:lpstr>
      <vt:lpstr>'A3'!Print_Area</vt:lpstr>
      <vt:lpstr>'A4'!Print_Area</vt:lpstr>
      <vt:lpstr>B!Print_Area</vt:lpstr>
      <vt:lpstr>Info!Print_Area</vt:lpstr>
      <vt:lpstr>Instructions!Print_Area</vt:lpstr>
      <vt:lpstr>'A1'!Print_Titles</vt:lpstr>
      <vt:lpstr>'A2'!Print_Titles</vt:lpstr>
      <vt:lpstr>'A3'!Print_Titles</vt:lpstr>
      <vt:lpstr>'A4'!Print_Titles</vt:lpstr>
      <vt:lpstr>Instructions!Print_Titles</vt:lpstr>
    </vt:vector>
  </TitlesOfParts>
  <Company>BIS-BRI-BIZ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BIS Triennial Turnover 2025</dc:title>
  <dc:creator>CBMEDPE</dc:creator>
  <cp:keywords>BIS Triennial Turnover 2025; Form_Version:3.0; RetID:DBF;</cp:keywords>
  <dc:description>Draft v2 for circulation</dc:description>
  <cp:lastModifiedBy>Sharon NIAM (MAS)</cp:lastModifiedBy>
  <cp:lastPrinted>2024-10-28T06:03:05Z</cp:lastPrinted>
  <dcterms:created xsi:type="dcterms:W3CDTF">2000-03-23T14:24:07Z</dcterms:created>
  <dcterms:modified xsi:type="dcterms:W3CDTF">2025-04-16T08:20:34Z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y fmtid="{D5CDD505-2E9C-101B-9397-08002B2CF9AE}" pid="3" name="ContentTypeId">
    <vt:lpwstr>0x01010066E6577C753B40CABFD9C9409CB523E500F29B7ADD6FBD744582C6C7416E913B4900297A14A852ACE740968574D30711400D</vt:lpwstr>
  </property>
  <property fmtid="{D5CDD505-2E9C-101B-9397-08002B2CF9AE}" pid="4" name="_dlc_DocIdItemGuid">
    <vt:lpwstr>8dca6eed-8437-4fc3-a600-8b2312256684</vt:lpwstr>
  </property>
  <property fmtid="{D5CDD505-2E9C-101B-9397-08002B2CF9AE}" pid="5" name="TaxKeyword">
    <vt:lpwstr>426;#Methodology|0afe3e46-9fd2-4e5e-9ba9-d4f47f820782;#431;#Triennial Survey|498cb51a-3375-4a01-9ecd-bf14a4123c0b;#416;#2019 Triennial Survey|cb8b2933-19a5-4b76-b89c-a0e9851c62f9</vt:lpwstr>
  </property>
  <property fmtid="{D5CDD505-2E9C-101B-9397-08002B2CF9AE}" pid="6" name="BisDocumentType">
    <vt:lpwstr/>
  </property>
  <property fmtid="{D5CDD505-2E9C-101B-9397-08002B2CF9AE}" pid="7" name="BisInstitution">
    <vt:lpwstr/>
  </property>
  <property fmtid="{D5CDD505-2E9C-101B-9397-08002B2CF9AE}" pid="8" name="BisRecipients">
    <vt:lpwstr/>
  </property>
  <property fmtid="{D5CDD505-2E9C-101B-9397-08002B2CF9AE}" pid="9" name="BisAuthors">
    <vt:lpwstr/>
  </property>
  <property fmtid="{D5CDD505-2E9C-101B-9397-08002B2CF9AE}" pid="10" name="MSIP_Label_4f288355-fb4c-44cd-b9ca-40cfc2aee5f8_Enabled">
    <vt:lpwstr>true</vt:lpwstr>
  </property>
  <property fmtid="{D5CDD505-2E9C-101B-9397-08002B2CF9AE}" pid="11" name="MSIP_Label_4f288355-fb4c-44cd-b9ca-40cfc2aee5f8_SetDate">
    <vt:lpwstr>2021-11-22T09:24:52Z</vt:lpwstr>
  </property>
  <property fmtid="{D5CDD505-2E9C-101B-9397-08002B2CF9AE}" pid="12" name="MSIP_Label_4f288355-fb4c-44cd-b9ca-40cfc2aee5f8_Method">
    <vt:lpwstr>Standard</vt:lpwstr>
  </property>
  <property fmtid="{D5CDD505-2E9C-101B-9397-08002B2CF9AE}" pid="13" name="MSIP_Label_4f288355-fb4c-44cd-b9ca-40cfc2aee5f8_Name">
    <vt:lpwstr>Non Sensitive_1</vt:lpwstr>
  </property>
  <property fmtid="{D5CDD505-2E9C-101B-9397-08002B2CF9AE}" pid="14" name="MSIP_Label_4f288355-fb4c-44cd-b9ca-40cfc2aee5f8_SiteId">
    <vt:lpwstr>0b11c524-9a1c-4e1b-84cb-6336aefc2243</vt:lpwstr>
  </property>
  <property fmtid="{D5CDD505-2E9C-101B-9397-08002B2CF9AE}" pid="15" name="MSIP_Label_4f288355-fb4c-44cd-b9ca-40cfc2aee5f8_ActionId">
    <vt:lpwstr>286bca4b-4598-4d1e-aecf-320bcc261910</vt:lpwstr>
  </property>
  <property fmtid="{D5CDD505-2E9C-101B-9397-08002B2CF9AE}" pid="16" name="MSIP_Label_4f288355-fb4c-44cd-b9ca-40cfc2aee5f8_ContentBits">
    <vt:lpwstr>0</vt:lpwstr>
  </property>
  <property fmtid="{D5CDD505-2E9C-101B-9397-08002B2CF9AE}" pid="17" name="ERSSCheck" linkTarget="Is_zero">
    <vt:r8>20</vt:r8>
  </property>
</Properties>
</file>